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nnis Taylor\Desktop\Exercise Files\"/>
    </mc:Choice>
  </mc:AlternateContent>
  <bookViews>
    <workbookView xWindow="-15" yWindow="4785" windowWidth="6720" windowHeight="4815" tabRatio="876"/>
  </bookViews>
  <sheets>
    <sheet name="FontColors" sheetId="119" r:id="rId1"/>
    <sheet name="CustomFontColors" sheetId="120" state="hidden" r:id="rId2"/>
    <sheet name="Underlining" sheetId="121" r:id="rId3"/>
    <sheet name="BorderGridlines" sheetId="122" r:id="rId4"/>
    <sheet name="FillColor" sheetId="6" r:id="rId5"/>
  </sheets>
  <definedNames>
    <definedName name="ee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ateTable">#REF!</definedName>
    <definedName name="rr" hidden="1">{"FirstQ",#N/A,FALSE,"Budget2000";"SecondQ",#N/A,FALSE,"Budget2000"}</definedName>
    <definedName name="rrr" hidden="1">{"AllDetail",#N/A,FALSE,"Research Budget";"1stQuarter",#N/A,FALSE,"Research Budget";"2nd Quarter",#N/A,FALSE,"Research Budget";"Summary",#N/A,FALSE,"Research Budget"}</definedName>
    <definedName name="solver_adj" localSheetId="4" hidden="1">FillColor!$B$4:$G$4,FillColor!$B$5:$G$5</definedName>
    <definedName name="solver_cvg" localSheetId="3" hidden="1">0.0001</definedName>
    <definedName name="solver_cvg" localSheetId="1" hidden="1">0.0001</definedName>
    <definedName name="solver_cvg" localSheetId="4" hidden="1">0.0001</definedName>
    <definedName name="solver_cvg" localSheetId="0" hidden="1">0.0001</definedName>
    <definedName name="solver_cvg" localSheetId="2" hidden="1">0.0001</definedName>
    <definedName name="solver_drv" localSheetId="3" hidden="1">1</definedName>
    <definedName name="solver_drv" localSheetId="1" hidden="1">1</definedName>
    <definedName name="solver_drv" localSheetId="4" hidden="1">1</definedName>
    <definedName name="solver_drv" localSheetId="0" hidden="1">1</definedName>
    <definedName name="solver_drv" localSheetId="2" hidden="1">1</definedName>
    <definedName name="solver_est" localSheetId="3" hidden="1">1</definedName>
    <definedName name="solver_est" localSheetId="1" hidden="1">1</definedName>
    <definedName name="solver_est" localSheetId="4" hidden="1">1</definedName>
    <definedName name="solver_est" localSheetId="0" hidden="1">1</definedName>
    <definedName name="solver_est" localSheetId="2" hidden="1">1</definedName>
    <definedName name="solver_itr" localSheetId="3" hidden="1">100</definedName>
    <definedName name="solver_itr" localSheetId="1" hidden="1">100</definedName>
    <definedName name="solver_itr" localSheetId="4" hidden="1">100</definedName>
    <definedName name="solver_itr" localSheetId="0" hidden="1">100</definedName>
    <definedName name="solver_itr" localSheetId="2" hidden="1">100</definedName>
    <definedName name="solver_lhs1" localSheetId="3" hidden="1">BorderGridlines!$B$3</definedName>
    <definedName name="solver_lhs1" localSheetId="1" hidden="1">CustomFontColors!#REF!</definedName>
    <definedName name="solver_lhs1" localSheetId="4" hidden="1">FillColor!$B$4:$G$4</definedName>
    <definedName name="solver_lhs1" localSheetId="0" hidden="1">FontColors!$B$3</definedName>
    <definedName name="solver_lhs1" localSheetId="2" hidden="1">Underlining!$B$2</definedName>
    <definedName name="solver_lhs2" localSheetId="3" hidden="1">BorderGridlines!#REF!</definedName>
    <definedName name="solver_lhs2" localSheetId="1" hidden="1">CustomFontColors!#REF!</definedName>
    <definedName name="solver_lhs2" localSheetId="4" hidden="1">FillColor!$B$5:$G$5</definedName>
    <definedName name="solver_lhs2" localSheetId="0" hidden="1">FontColors!#REF!</definedName>
    <definedName name="solver_lhs2" localSheetId="2" hidden="1">Underlining!#REF!</definedName>
    <definedName name="solver_lhs3" localSheetId="3" hidden="1">BorderGridlines!#REF!</definedName>
    <definedName name="solver_lhs3" localSheetId="1" hidden="1">CustomFontColors!#REF!</definedName>
    <definedName name="solver_lhs3" localSheetId="0" hidden="1">FontColors!#REF!</definedName>
    <definedName name="solver_lhs3" localSheetId="2" hidden="1">Underlining!#REF!</definedName>
    <definedName name="solver_lhs4" localSheetId="3" hidden="1">BorderGridlines!#REF!</definedName>
    <definedName name="solver_lhs4" localSheetId="1" hidden="1">CustomFontColors!#REF!</definedName>
    <definedName name="solver_lhs4" localSheetId="0" hidden="1">FontColors!#REF!</definedName>
    <definedName name="solver_lhs4" localSheetId="2" hidden="1">Underlining!#REF!</definedName>
    <definedName name="solver_lin" localSheetId="3" hidden="1">2</definedName>
    <definedName name="solver_lin" localSheetId="1" hidden="1">2</definedName>
    <definedName name="solver_lin" localSheetId="4" hidden="1">2</definedName>
    <definedName name="solver_lin" localSheetId="0" hidden="1">2</definedName>
    <definedName name="solver_lin" localSheetId="2" hidden="1">2</definedName>
    <definedName name="solver_neg" localSheetId="3" hidden="1">2</definedName>
    <definedName name="solver_neg" localSheetId="1" hidden="1">2</definedName>
    <definedName name="solver_neg" localSheetId="4" hidden="1">2</definedName>
    <definedName name="solver_neg" localSheetId="0" hidden="1">2</definedName>
    <definedName name="solver_neg" localSheetId="2" hidden="1">2</definedName>
    <definedName name="solver_num" localSheetId="3" hidden="1">0</definedName>
    <definedName name="solver_num" localSheetId="1" hidden="1">0</definedName>
    <definedName name="solver_num" localSheetId="4" hidden="1">2</definedName>
    <definedName name="solver_num" localSheetId="0" hidden="1">0</definedName>
    <definedName name="solver_num" localSheetId="2" hidden="1">0</definedName>
    <definedName name="solver_nwt" localSheetId="3" hidden="1">1</definedName>
    <definedName name="solver_nwt" localSheetId="1" hidden="1">1</definedName>
    <definedName name="solver_nwt" localSheetId="4" hidden="1">1</definedName>
    <definedName name="solver_nwt" localSheetId="0" hidden="1">1</definedName>
    <definedName name="solver_nwt" localSheetId="2" hidden="1">1</definedName>
    <definedName name="solver_opt" localSheetId="4" hidden="1">FillColor!$H$6</definedName>
    <definedName name="solver_pre" localSheetId="3" hidden="1">0.000001</definedName>
    <definedName name="solver_pre" localSheetId="1" hidden="1">0.000001</definedName>
    <definedName name="solver_pre" localSheetId="4" hidden="1">0.000001</definedName>
    <definedName name="solver_pre" localSheetId="0" hidden="1">0.000001</definedName>
    <definedName name="solver_pre" localSheetId="2" hidden="1">0.000001</definedName>
    <definedName name="solver_rel1" localSheetId="3" hidden="1">1</definedName>
    <definedName name="solver_rel1" localSheetId="1" hidden="1">1</definedName>
    <definedName name="solver_rel1" localSheetId="4" hidden="1">1</definedName>
    <definedName name="solver_rel1" localSheetId="0" hidden="1">1</definedName>
    <definedName name="solver_rel1" localSheetId="2" hidden="1">1</definedName>
    <definedName name="solver_rel2" localSheetId="3" hidden="1">1</definedName>
    <definedName name="solver_rel2" localSheetId="1" hidden="1">1</definedName>
    <definedName name="solver_rel2" localSheetId="4" hidden="1">1</definedName>
    <definedName name="solver_rel2" localSheetId="0" hidden="1">1</definedName>
    <definedName name="solver_rel2" localSheetId="2" hidden="1">1</definedName>
    <definedName name="solver_rel3" localSheetId="3" hidden="1">1</definedName>
    <definedName name="solver_rel3" localSheetId="1" hidden="1">1</definedName>
    <definedName name="solver_rel3" localSheetId="0" hidden="1">1</definedName>
    <definedName name="solver_rel3" localSheetId="2" hidden="1">1</definedName>
    <definedName name="solver_rel4" localSheetId="3" hidden="1">1</definedName>
    <definedName name="solver_rel4" localSheetId="1" hidden="1">1</definedName>
    <definedName name="solver_rel4" localSheetId="0" hidden="1">1</definedName>
    <definedName name="solver_rel4" localSheetId="2" hidden="1">1</definedName>
    <definedName name="solver_rhs1" localSheetId="3" hidden="1">0.02</definedName>
    <definedName name="solver_rhs1" localSheetId="1" hidden="1">0.02</definedName>
    <definedName name="solver_rhs1" localSheetId="4" hidden="1">500</definedName>
    <definedName name="solver_rhs1" localSheetId="0" hidden="1">0.02</definedName>
    <definedName name="solver_rhs1" localSheetId="2" hidden="1">0.02</definedName>
    <definedName name="solver_rhs2" localSheetId="3" hidden="1">0.04</definedName>
    <definedName name="solver_rhs2" localSheetId="1" hidden="1">0.04</definedName>
    <definedName name="solver_rhs2" localSheetId="4" hidden="1">350</definedName>
    <definedName name="solver_rhs2" localSheetId="0" hidden="1">0.04</definedName>
    <definedName name="solver_rhs2" localSheetId="2" hidden="1">0.04</definedName>
    <definedName name="solver_rhs3" localSheetId="3" hidden="1">0.03</definedName>
    <definedName name="solver_rhs3" localSheetId="1" hidden="1">0.03</definedName>
    <definedName name="solver_rhs3" localSheetId="0" hidden="1">0.03</definedName>
    <definedName name="solver_rhs3" localSheetId="2" hidden="1">0.03</definedName>
    <definedName name="solver_rhs4" localSheetId="3" hidden="1">0.04</definedName>
    <definedName name="solver_rhs4" localSheetId="1" hidden="1">0.04</definedName>
    <definedName name="solver_rhs4" localSheetId="0" hidden="1">0.04</definedName>
    <definedName name="solver_rhs4" localSheetId="2" hidden="1">0.04</definedName>
    <definedName name="solver_scl" localSheetId="3" hidden="1">2</definedName>
    <definedName name="solver_scl" localSheetId="1" hidden="1">2</definedName>
    <definedName name="solver_scl" localSheetId="4" hidden="1">2</definedName>
    <definedName name="solver_scl" localSheetId="0" hidden="1">2</definedName>
    <definedName name="solver_scl" localSheetId="2" hidden="1">2</definedName>
    <definedName name="solver_sho" localSheetId="3" hidden="1">2</definedName>
    <definedName name="solver_sho" localSheetId="1" hidden="1">2</definedName>
    <definedName name="solver_sho" localSheetId="4" hidden="1">1</definedName>
    <definedName name="solver_sho" localSheetId="0" hidden="1">2</definedName>
    <definedName name="solver_sho" localSheetId="2" hidden="1">2</definedName>
    <definedName name="solver_tim" localSheetId="3" hidden="1">100</definedName>
    <definedName name="solver_tim" localSheetId="1" hidden="1">100</definedName>
    <definedName name="solver_tim" localSheetId="4" hidden="1">100</definedName>
    <definedName name="solver_tim" localSheetId="0" hidden="1">100</definedName>
    <definedName name="solver_tim" localSheetId="2" hidden="1">100</definedName>
    <definedName name="solver_tol" localSheetId="3" hidden="1">0.05</definedName>
    <definedName name="solver_tol" localSheetId="1" hidden="1">0.05</definedName>
    <definedName name="solver_tol" localSheetId="4" hidden="1">0.05</definedName>
    <definedName name="solver_tol" localSheetId="0" hidden="1">0.05</definedName>
    <definedName name="solver_tol" localSheetId="2" hidden="1">0.05</definedName>
    <definedName name="solver_typ" localSheetId="3" hidden="1">1</definedName>
    <definedName name="solver_typ" localSheetId="1" hidden="1">1</definedName>
    <definedName name="solver_typ" localSheetId="4" hidden="1">3</definedName>
    <definedName name="solver_typ" localSheetId="0" hidden="1">1</definedName>
    <definedName name="solver_typ" localSheetId="2" hidden="1">1</definedName>
    <definedName name="solver_val" localSheetId="3" hidden="1">0</definedName>
    <definedName name="solver_val" localSheetId="1" hidden="1">0</definedName>
    <definedName name="solver_val" localSheetId="4" hidden="1">500</definedName>
    <definedName name="solver_val" localSheetId="0" hidden="1">0</definedName>
    <definedName name="solver_val" localSheetId="2" hidden="1">0</definedName>
    <definedName name="TaxDepTable">#REF!</definedName>
    <definedName name="wrn.AllData." hidden="1">{"FirstQ",#N/A,FALSE,"Budget2000";"SecondQ",#N/A,FALSE,"Budget2000";"Summary",#N/A,FALSE,"Budget2000"}</definedName>
    <definedName name="wrn.FirstHalf." hidden="1">{"FirstQ",#N/A,FALSE,"Budget2000";"SecondQ",#N/A,FALSE,"Budget2000"}</definedName>
    <definedName name="x" hidden="1">{"FirstQ",#N/A,FALSE,"Budget2000";"SecondQ",#N/A,FALSE,"Budget2000";"Summary",#N/A,FALSE,"Budget2000"}</definedName>
    <definedName name="xxxxxxxxxxxxxxxxxxx" hidden="1">{"AllDetail",#N/A,FALSE,"Research Budget";"1stQuarter",#N/A,FALSE,"Research Budget";"2nd Quarter",#N/A,FALSE,"Research Budget";"Summary",#N/A,FALSE,"Research Budget"}</definedName>
    <definedName name="Z_32E1B1E0_F29A_4FB3_9E7F_F78F245BC75E_.wvu.Rows" localSheetId="3" hidden="1">BorderGridlines!$4:$5,BorderGridlines!$9:$11</definedName>
    <definedName name="Z_32E1B1E0_F29A_4FB3_9E7F_F78F245BC75E_.wvu.Rows" localSheetId="1" hidden="1">CustomFontColors!$4:$5,CustomFontColors!$9:$11</definedName>
    <definedName name="Z_32E1B1E0_F29A_4FB3_9E7F_F78F245BC75E_.wvu.Rows" localSheetId="0" hidden="1">FontColors!$4:$5,FontColors!$9:$11</definedName>
    <definedName name="Z_32E1B1E0_F29A_4FB3_9E7F_F78F245BC75E_.wvu.Rows" localSheetId="2" hidden="1">Underlining!$3:$4,Underlining!$8:$10</definedName>
  </definedNames>
  <calcPr calcId="162913"/>
  <customWorkbookViews>
    <customWorkbookView name="Dennis Taylor - Personal View" guid="{32E1B1E0-F29A-4FB3-9E7F-F78F245BC75E}" mergeInterval="0" personalView="1" maximized="1" windowWidth="1020" windowHeight="591" tabRatio="601" activeSheetId="2"/>
  </customWorkbookViews>
</workbook>
</file>

<file path=xl/calcChain.xml><?xml version="1.0" encoding="utf-8"?>
<calcChain xmlns="http://schemas.openxmlformats.org/spreadsheetml/2006/main">
  <c r="J2" i="119" l="1"/>
  <c r="J3" i="119"/>
  <c r="D32" i="122" l="1"/>
  <c r="C32" i="122"/>
  <c r="B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D12" i="122"/>
  <c r="C12" i="122"/>
  <c r="B12" i="122"/>
  <c r="E11" i="122"/>
  <c r="E10" i="122"/>
  <c r="E9" i="122"/>
  <c r="D6" i="122"/>
  <c r="C6" i="122"/>
  <c r="B6" i="122"/>
  <c r="E5" i="122"/>
  <c r="E4" i="122"/>
  <c r="C42" i="121"/>
  <c r="C41" i="121"/>
  <c r="C40" i="121"/>
  <c r="C39" i="121"/>
  <c r="C38" i="121"/>
  <c r="C37" i="121"/>
  <c r="C36" i="121"/>
  <c r="C35" i="121"/>
  <c r="C34" i="121"/>
  <c r="C33" i="121"/>
  <c r="C32" i="121"/>
  <c r="C31" i="121"/>
  <c r="C30" i="121"/>
  <c r="C29" i="121"/>
  <c r="C28" i="121"/>
  <c r="C27" i="121"/>
  <c r="C26" i="121"/>
  <c r="C25" i="121"/>
  <c r="C24" i="121"/>
  <c r="C23" i="121"/>
  <c r="C22" i="121"/>
  <c r="C21" i="121"/>
  <c r="C20" i="121"/>
  <c r="C19" i="121"/>
  <c r="C18" i="121"/>
  <c r="C17" i="121"/>
  <c r="C16" i="121"/>
  <c r="D11" i="121"/>
  <c r="C11" i="121"/>
  <c r="B11" i="121"/>
  <c r="D5" i="121"/>
  <c r="C5" i="121"/>
  <c r="B5" i="121"/>
  <c r="B32" i="119"/>
  <c r="B12" i="119"/>
  <c r="B6" i="119"/>
  <c r="B13" i="122" l="1"/>
  <c r="B34" i="122" s="1"/>
  <c r="E6" i="122"/>
  <c r="C13" i="122"/>
  <c r="C34" i="122" s="1"/>
  <c r="E32" i="122"/>
  <c r="D13" i="122"/>
  <c r="D34" i="122" s="1"/>
  <c r="E12" i="122"/>
  <c r="B12" i="121"/>
  <c r="D12" i="121"/>
  <c r="C12" i="121"/>
  <c r="C6" i="119"/>
  <c r="B13" i="119"/>
  <c r="B34" i="119" s="1"/>
  <c r="E9" i="119"/>
  <c r="E10" i="119"/>
  <c r="E11" i="119"/>
  <c r="C12" i="119"/>
  <c r="E17" i="119"/>
  <c r="E18" i="119"/>
  <c r="E19" i="119"/>
  <c r="E20" i="119"/>
  <c r="E21" i="119"/>
  <c r="E22" i="119"/>
  <c r="E23" i="119"/>
  <c r="E24" i="119"/>
  <c r="E25" i="119"/>
  <c r="E26" i="119"/>
  <c r="E27" i="119"/>
  <c r="E28" i="119"/>
  <c r="E29" i="119"/>
  <c r="E30" i="119"/>
  <c r="E31" i="119"/>
  <c r="E5" i="119"/>
  <c r="C32" i="119"/>
  <c r="E4" i="119"/>
  <c r="E13" i="122" l="1"/>
  <c r="E34" i="122" s="1"/>
  <c r="E12" i="119"/>
  <c r="D32" i="119"/>
  <c r="D12" i="119"/>
  <c r="C13" i="119"/>
  <c r="C34" i="119" s="1"/>
  <c r="E16" i="119"/>
  <c r="E32" i="119" s="1"/>
  <c r="E6" i="119"/>
  <c r="D6" i="119"/>
  <c r="D13" i="119" l="1"/>
  <c r="D34" i="119" s="1"/>
  <c r="E13" i="119"/>
  <c r="E34" i="119" s="1"/>
  <c r="I4" i="6" l="1"/>
  <c r="G6" i="6"/>
  <c r="G14" i="6" s="1"/>
  <c r="B6" i="6"/>
  <c r="B13" i="6"/>
  <c r="H4" i="6"/>
  <c r="H5" i="6"/>
  <c r="I5" i="6"/>
  <c r="C6" i="6"/>
  <c r="C14" i="6" s="1"/>
  <c r="D6" i="6"/>
  <c r="D15" i="6" s="1"/>
  <c r="E6" i="6"/>
  <c r="E14" i="6" s="1"/>
  <c r="F6" i="6"/>
  <c r="F11" i="6" s="1"/>
  <c r="C9" i="6"/>
  <c r="D9" i="6"/>
  <c r="E9" i="6"/>
  <c r="F9" i="6"/>
  <c r="G9" i="6"/>
  <c r="H9" i="6"/>
  <c r="I9" i="6"/>
  <c r="C10" i="6"/>
  <c r="D10" i="6"/>
  <c r="E10" i="6"/>
  <c r="F10" i="6"/>
  <c r="G10" i="6"/>
  <c r="H10" i="6"/>
  <c r="I10" i="6"/>
  <c r="C13" i="6"/>
  <c r="D13" i="6"/>
  <c r="E13" i="6"/>
  <c r="F13" i="6"/>
  <c r="G13" i="6"/>
  <c r="B15" i="6"/>
  <c r="G15" i="6" l="1"/>
  <c r="H6" i="6"/>
  <c r="H14" i="6" s="1"/>
  <c r="D14" i="6"/>
  <c r="G11" i="6"/>
  <c r="H11" i="6"/>
  <c r="H15" i="6"/>
  <c r="F14" i="6"/>
  <c r="E11" i="6"/>
  <c r="I11" i="6"/>
  <c r="D11" i="6"/>
  <c r="I6" i="6"/>
  <c r="F15" i="6"/>
  <c r="E15" i="6"/>
  <c r="B14" i="6"/>
  <c r="B7" i="6"/>
  <c r="C7" i="6" s="1"/>
  <c r="D7" i="6" s="1"/>
  <c r="E7" i="6" s="1"/>
  <c r="F7" i="6" s="1"/>
  <c r="G7" i="6" s="1"/>
  <c r="H13" i="6"/>
  <c r="C15" i="6"/>
  <c r="C11" i="6"/>
</calcChain>
</file>

<file path=xl/sharedStrings.xml><?xml version="1.0" encoding="utf-8"?>
<sst xmlns="http://schemas.openxmlformats.org/spreadsheetml/2006/main" count="166" uniqueCount="108">
  <si>
    <t>1st Q</t>
  </si>
  <si>
    <t>Gross Revenue</t>
  </si>
  <si>
    <t>Cost of Goods Sold</t>
  </si>
  <si>
    <t>Goods</t>
  </si>
  <si>
    <t>Freight</t>
  </si>
  <si>
    <t>Miscellaneous</t>
  </si>
  <si>
    <t>Cost of Goods Total</t>
  </si>
  <si>
    <t>Gross Profit</t>
  </si>
  <si>
    <t>Advertising</t>
  </si>
  <si>
    <t>Electricity</t>
  </si>
  <si>
    <t>Food</t>
  </si>
  <si>
    <t>Heat</t>
  </si>
  <si>
    <t>Insurance</t>
  </si>
  <si>
    <t>Interest</t>
  </si>
  <si>
    <t>Legal Services</t>
  </si>
  <si>
    <t>Office Supplies</t>
  </si>
  <si>
    <t>Rent</t>
  </si>
  <si>
    <t>Salaries</t>
  </si>
  <si>
    <t>Taxes</t>
  </si>
  <si>
    <t>Telephone</t>
  </si>
  <si>
    <t>Training</t>
  </si>
  <si>
    <t>Travel</t>
  </si>
  <si>
    <t>Utilities</t>
  </si>
  <si>
    <t>Water</t>
  </si>
  <si>
    <t>Total Expenses</t>
  </si>
  <si>
    <t>Years</t>
  </si>
  <si>
    <t>Name</t>
  </si>
  <si>
    <t>Sales</t>
  </si>
  <si>
    <t>Shipping</t>
  </si>
  <si>
    <t>Jan</t>
  </si>
  <si>
    <t>Feb</t>
  </si>
  <si>
    <t>Mar</t>
  </si>
  <si>
    <t>Apr</t>
  </si>
  <si>
    <t>May</t>
  </si>
  <si>
    <t>Jun</t>
  </si>
  <si>
    <t>Total</t>
  </si>
  <si>
    <t>Average</t>
  </si>
  <si>
    <t>Expenses</t>
  </si>
  <si>
    <t>Profits</t>
  </si>
  <si>
    <t>YTD Profits</t>
  </si>
  <si>
    <t>YTD Average</t>
  </si>
  <si>
    <t>% Sales Change</t>
  </si>
  <si>
    <t>% Expenses Change</t>
  </si>
  <si>
    <t>% Profits Change</t>
  </si>
  <si>
    <t>Sales:Expenses</t>
  </si>
  <si>
    <t>Sales:Profits</t>
  </si>
  <si>
    <t>Expenses:Profits</t>
  </si>
  <si>
    <t>Hire Date</t>
  </si>
  <si>
    <t>White</t>
  </si>
  <si>
    <t>Noble, Michael</t>
  </si>
  <si>
    <t>Combs, Rick</t>
  </si>
  <si>
    <t>Palmer, Terry</t>
  </si>
  <si>
    <t>Boyd, Debra</t>
  </si>
  <si>
    <t>Kent, Angus</t>
  </si>
  <si>
    <t>Sims, Don</t>
  </si>
  <si>
    <t>Conley, Mark</t>
  </si>
  <si>
    <t>Christensen, Jill</t>
  </si>
  <si>
    <t>Bruce, Kevin</t>
  </si>
  <si>
    <t>Browning, Kathleen</t>
  </si>
  <si>
    <t>Todd, Steven</t>
  </si>
  <si>
    <t>Knox, Lori</t>
  </si>
  <si>
    <t>Tucker, James</t>
  </si>
  <si>
    <t>Douglas, Kenneth</t>
  </si>
  <si>
    <t>Ellis, Brenda</t>
  </si>
  <si>
    <t>Wiggins, Frank</t>
  </si>
  <si>
    <t>French, Robert</t>
  </si>
  <si>
    <t>Short, Timothy</t>
  </si>
  <si>
    <t>Jackson, Eric</t>
  </si>
  <si>
    <t>Gilbert, Shannon</t>
  </si>
  <si>
    <t>Kirk, Chris</t>
  </si>
  <si>
    <t>Hurst, Thomas</t>
  </si>
  <si>
    <t>Fernandez, Marie</t>
  </si>
  <si>
    <t>House, Paul</t>
  </si>
  <si>
    <t>Mueller, Philip</t>
  </si>
  <si>
    <t>Turner, Ray</t>
  </si>
  <si>
    <t>Cunningham, Denise</t>
  </si>
  <si>
    <t>Green</t>
  </si>
  <si>
    <t>Black</t>
  </si>
  <si>
    <t xml:space="preserve"> ~`!@#$%^&amp;*()_+-={}|[]\:";'&lt;&gt;?,./</t>
  </si>
  <si>
    <t>3-Part Color
via Format</t>
  </si>
  <si>
    <t>Red</t>
  </si>
  <si>
    <t>Blue</t>
  </si>
  <si>
    <t>Yellow</t>
  </si>
  <si>
    <t>Cyan</t>
  </si>
  <si>
    <t>Magenta</t>
  </si>
  <si>
    <t>Font colors
Available</t>
  </si>
  <si>
    <t>Double Accounting</t>
  </si>
  <si>
    <t>Double</t>
  </si>
  <si>
    <t>Single Accounting</t>
  </si>
  <si>
    <t>E=MC2</t>
  </si>
  <si>
    <r>
      <t>E=MC</t>
    </r>
    <r>
      <rPr>
        <vertAlign val="superscript"/>
        <sz val="10"/>
        <rFont val="Calibri"/>
        <family val="2"/>
      </rPr>
      <t>2</t>
    </r>
  </si>
  <si>
    <t>H2O</t>
  </si>
  <si>
    <r>
      <t>H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O</t>
    </r>
  </si>
  <si>
    <t>Ctrl+Shift+&amp;</t>
  </si>
  <si>
    <t>Ctrl+Shift+_</t>
  </si>
  <si>
    <t>Remove All Borders</t>
  </si>
  <si>
    <t>Apply Thin Outline Border  (as in B4:C6)</t>
  </si>
  <si>
    <t xml:space="preserve">Single </t>
  </si>
  <si>
    <t>Arial 10</t>
  </si>
  <si>
    <t>Calibri 11</t>
  </si>
  <si>
    <t>2017 Budget Projections</t>
  </si>
  <si>
    <t>2015
Salary</t>
  </si>
  <si>
    <t>2016
Salary</t>
  </si>
  <si>
    <t>(2016 - Thousands of Dollars)</t>
  </si>
  <si>
    <t>First Half Report - 2016</t>
  </si>
  <si>
    <t>abcdefghijklmnopqrstuvwxyz</t>
  </si>
  <si>
    <t>Ctrl+Shift+7</t>
  </si>
  <si>
    <t>Ctrl+Shift+-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</si>
</sst>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  <numFmt numFmtId="168" formatCode="0.0%;[Red]\-0.0%"/>
    <numFmt numFmtId="169" formatCode="m/d/yyyy;@"/>
    <numFmt numFmtId="170" formatCode="[Blue][&gt;=80]00;[Magenta][&gt;=70]00;[Green]00"/>
    <numFmt numFmtId="171" formatCode="[Blue][&gt;=80]0;[Magenta][&gt;=70]0;[Green]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12"/>
      <name val="Calibri"/>
      <family val="2"/>
    </font>
    <font>
      <b/>
      <sz val="10"/>
      <color indexed="17"/>
      <name val="Calibri"/>
      <family val="2"/>
    </font>
    <font>
      <sz val="10"/>
      <color theme="0"/>
      <name val="Calibri"/>
      <family val="2"/>
    </font>
    <font>
      <b/>
      <sz val="10"/>
      <color theme="6" tint="-0.499984740745262"/>
      <name val="Calibri"/>
      <family val="2"/>
    </font>
    <font>
      <b/>
      <sz val="10"/>
      <color theme="9" tint="-0.249977111117893"/>
      <name val="Calibri"/>
      <family val="2"/>
    </font>
    <font>
      <b/>
      <sz val="16"/>
      <color rgb="FF7030A0"/>
      <name val="Calibri"/>
      <family val="2"/>
    </font>
    <font>
      <b/>
      <sz val="10"/>
      <color rgb="FF7030A0"/>
      <name val="Calibri"/>
      <family val="2"/>
    </font>
    <font>
      <b/>
      <sz val="10"/>
      <color rgb="FF7030A0"/>
      <name val="Arial"/>
      <family val="2"/>
    </font>
    <font>
      <b/>
      <sz val="11"/>
      <color rgb="FF7030A0"/>
      <name val="Calibri"/>
      <family val="2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u val="double"/>
      <sz val="10"/>
      <name val="Calibri"/>
      <family val="2"/>
    </font>
    <font>
      <u val="doubleAccounting"/>
      <sz val="10"/>
      <name val="Calibri"/>
      <family val="2"/>
    </font>
    <font>
      <u val="singleAccounting"/>
      <sz val="10"/>
      <name val="Calibri"/>
      <family val="2"/>
    </font>
    <font>
      <u/>
      <sz val="10"/>
      <name val="Calibri"/>
      <family val="2"/>
    </font>
    <font>
      <vertAlign val="superscript"/>
      <sz val="10"/>
      <name val="Calibri"/>
      <family val="2"/>
    </font>
    <font>
      <vertAlign val="subscript"/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7030A0"/>
      <name val="Broadway"/>
      <family val="5"/>
    </font>
    <font>
      <b/>
      <sz val="11"/>
      <name val="Calibri"/>
      <family val="2"/>
    </font>
    <font>
      <b/>
      <sz val="11"/>
      <color indexed="12"/>
      <name val="Calibri"/>
      <family val="2"/>
    </font>
    <font>
      <sz val="11"/>
      <color theme="0"/>
      <name val="Calibri"/>
      <family val="2"/>
    </font>
    <font>
      <b/>
      <sz val="11"/>
      <color theme="9" tint="-0.249977111117893"/>
      <name val="Calibri"/>
      <family val="2"/>
    </font>
    <font>
      <b/>
      <sz val="11"/>
      <color theme="6" tint="-0.499984740745262"/>
      <name val="Calibri"/>
      <family val="2"/>
    </font>
    <font>
      <b/>
      <sz val="11"/>
      <color indexed="17"/>
      <name val="Calibri"/>
      <family val="2"/>
    </font>
    <font>
      <sz val="20"/>
      <name val="Calibri"/>
      <family val="2"/>
      <scheme val="minor"/>
    </font>
    <font>
      <b/>
      <sz val="10"/>
      <color rgb="FF0070C0"/>
      <name val="Century"/>
      <family val="1"/>
    </font>
    <font>
      <b/>
      <sz val="16"/>
      <color rgb="FF7030A0"/>
      <name val="Century"/>
      <family val="1"/>
    </font>
    <font>
      <sz val="10"/>
      <name val="Century"/>
      <family val="1"/>
    </font>
    <font>
      <sz val="10"/>
      <name val="Century Gothic"/>
      <family val="2"/>
    </font>
    <font>
      <sz val="16"/>
      <color rgb="FF7030A0"/>
      <name val="Century Gothic"/>
      <family val="2"/>
    </font>
    <font>
      <sz val="12"/>
      <name val="Calibri"/>
      <family val="2"/>
    </font>
    <font>
      <b/>
      <sz val="12"/>
      <color rgb="FF0070C0"/>
      <name val="Calibri"/>
      <family val="2"/>
    </font>
    <font>
      <b/>
      <sz val="12"/>
      <color rgb="FF7030A0"/>
      <name val="Calibri"/>
      <family val="2"/>
    </font>
    <font>
      <b/>
      <sz val="20"/>
      <color rgb="FFFFFF00"/>
      <name val="Calibri"/>
      <family val="2"/>
      <scheme val="minor"/>
    </font>
    <font>
      <strike/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theme="9" tint="0.39994506668294322"/>
      </patternFill>
    </fill>
    <fill>
      <gradientFill degree="270">
        <stop position="0">
          <color rgb="FF00B050"/>
        </stop>
        <stop position="1">
          <color rgb="FFFFFF00"/>
        </stop>
      </gradientFill>
    </fill>
    <fill>
      <patternFill patternType="gray0625"/>
    </fill>
    <fill>
      <patternFill patternType="solid">
        <fgColor theme="6" tint="-0.249977111117893"/>
        <bgColor indexed="64"/>
      </patternFill>
    </fill>
    <fill>
      <gradientFill>
        <stop position="0">
          <color rgb="FF00B0F0"/>
        </stop>
        <stop position="1">
          <color rgb="FFFFFF00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theme="6" tint="-0.249977111117893"/>
      </left>
      <right style="mediumDashed">
        <color theme="6" tint="-0.249977111117893"/>
      </right>
      <top style="mediumDashed">
        <color theme="6" tint="-0.249977111117893"/>
      </top>
      <bottom style="mediumDashed">
        <color theme="6" tint="-0.249977111117893"/>
      </bottom>
      <diagonal/>
    </border>
    <border>
      <left style="double">
        <color theme="5"/>
      </left>
      <right/>
      <top style="double">
        <color theme="5"/>
      </top>
      <bottom/>
      <diagonal/>
    </border>
    <border>
      <left/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/>
      <top/>
      <bottom/>
      <diagonal/>
    </border>
    <border>
      <left/>
      <right style="double">
        <color theme="5"/>
      </right>
      <top/>
      <bottom/>
      <diagonal/>
    </border>
    <border>
      <left style="double">
        <color theme="5"/>
      </left>
      <right/>
      <top/>
      <bottom style="double">
        <color theme="5"/>
      </bottom>
      <diagonal/>
    </border>
    <border>
      <left/>
      <right style="double">
        <color theme="5"/>
      </right>
      <top/>
      <bottom style="double">
        <color theme="5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2" borderId="1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44" fillId="9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6" fillId="4" borderId="2" xfId="0" applyFont="1" applyFill="1" applyBorder="1" applyAlignment="1" applyProtection="1">
      <alignment horizontal="right" vertical="top"/>
    </xf>
    <xf numFmtId="0" fontId="7" fillId="0" borderId="0" xfId="0" applyFont="1" applyProtection="1"/>
    <xf numFmtId="165" fontId="7" fillId="0" borderId="0" xfId="5" applyNumberFormat="1" applyFont="1" applyFill="1" applyProtection="1"/>
    <xf numFmtId="0" fontId="7" fillId="0" borderId="0" xfId="0" applyFont="1"/>
    <xf numFmtId="0" fontId="7" fillId="0" borderId="0" xfId="0" applyFont="1" applyFill="1" applyBorder="1"/>
    <xf numFmtId="165" fontId="7" fillId="0" borderId="0" xfId="5" applyNumberFormat="1" applyFont="1" applyFill="1" applyBorder="1"/>
    <xf numFmtId="0" fontId="6" fillId="0" borderId="0" xfId="0" applyFont="1" applyFill="1" applyBorder="1" applyAlignment="1"/>
    <xf numFmtId="0" fontId="7" fillId="0" borderId="0" xfId="0" applyFont="1" applyBorder="1"/>
    <xf numFmtId="0" fontId="7" fillId="0" borderId="0" xfId="3" applyFont="1" applyFill="1" applyBorder="1"/>
    <xf numFmtId="0" fontId="8" fillId="0" borderId="0" xfId="6" applyNumberFormat="1" applyFont="1" applyFill="1" applyBorder="1" applyAlignment="1">
      <alignment horizontal="left"/>
    </xf>
    <xf numFmtId="167" fontId="7" fillId="0" borderId="0" xfId="6" applyNumberFormat="1" applyFont="1" applyFill="1" applyBorder="1" applyAlignment="1"/>
    <xf numFmtId="165" fontId="7" fillId="0" borderId="0" xfId="5" applyNumberFormat="1" applyFont="1" applyFill="1" applyBorder="1" applyAlignment="1"/>
    <xf numFmtId="0" fontId="7" fillId="0" borderId="0" xfId="0" applyNumberFormat="1" applyFont="1" applyFill="1" applyBorder="1" applyAlignment="1">
      <alignment horizontal="left" indent="1"/>
    </xf>
    <xf numFmtId="165" fontId="7" fillId="0" borderId="0" xfId="0" applyNumberFormat="1" applyFont="1" applyFill="1" applyBorder="1" applyAlignment="1"/>
    <xf numFmtId="0" fontId="9" fillId="0" borderId="0" xfId="6" applyNumberFormat="1" applyFont="1" applyFill="1" applyBorder="1" applyAlignment="1">
      <alignment horizontal="left"/>
    </xf>
    <xf numFmtId="166" fontId="10" fillId="0" borderId="0" xfId="0" applyNumberFormat="1" applyFont="1" applyFill="1" applyBorder="1"/>
    <xf numFmtId="0" fontId="4" fillId="0" borderId="0" xfId="0" applyFont="1"/>
    <xf numFmtId="0" fontId="11" fillId="0" borderId="0" xfId="6" applyNumberFormat="1" applyFont="1" applyFill="1" applyBorder="1" applyAlignment="1">
      <alignment horizontal="left" indent="1"/>
    </xf>
    <xf numFmtId="0" fontId="12" fillId="0" borderId="0" xfId="6" applyNumberFormat="1" applyFont="1" applyFill="1" applyBorder="1" applyAlignment="1">
      <alignment horizontal="left" indent="3"/>
    </xf>
    <xf numFmtId="0" fontId="13" fillId="0" borderId="0" xfId="0" applyNumberFormat="1" applyFont="1" applyFill="1" applyBorder="1" applyAlignment="1"/>
    <xf numFmtId="0" fontId="14" fillId="0" borderId="0" xfId="2" applyNumberFormat="1" applyFont="1" applyFill="1" applyBorder="1" applyAlignment="1">
      <alignment horizontal="left" indent="1"/>
    </xf>
    <xf numFmtId="0" fontId="14" fillId="0" borderId="0" xfId="4" applyNumberFormat="1" applyFont="1" applyFill="1" applyBorder="1" applyAlignment="1">
      <alignment horizontal="left" indent="1"/>
    </xf>
    <xf numFmtId="0" fontId="14" fillId="0" borderId="0" xfId="1" applyNumberFormat="1" applyFont="1" applyFill="1" applyBorder="1" applyAlignment="1">
      <alignment horizontal="left" indent="1"/>
    </xf>
    <xf numFmtId="0" fontId="15" fillId="0" borderId="0" xfId="2" applyNumberFormat="1" applyFont="1" applyFill="1" applyBorder="1" applyAlignment="1">
      <alignment horizontal="left"/>
    </xf>
    <xf numFmtId="0" fontId="16" fillId="0" borderId="0" xfId="2" applyNumberFormat="1" applyFont="1" applyFill="1" applyBorder="1" applyAlignment="1">
      <alignment horizontal="left"/>
    </xf>
    <xf numFmtId="0" fontId="17" fillId="0" borderId="0" xfId="6" applyNumberFormat="1" applyFont="1" applyFill="1" applyBorder="1" applyAlignment="1">
      <alignment horizontal="left"/>
    </xf>
    <xf numFmtId="0" fontId="18" fillId="0" borderId="0" xfId="6" applyNumberFormat="1" applyFont="1" applyFill="1" applyBorder="1" applyAlignment="1">
      <alignment horizontal="left"/>
    </xf>
    <xf numFmtId="0" fontId="19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44" fontId="6" fillId="0" borderId="0" xfId="6" applyFont="1" applyFill="1" applyBorder="1" applyAlignment="1">
      <alignment horizontal="right"/>
    </xf>
    <xf numFmtId="0" fontId="10" fillId="0" borderId="0" xfId="3" applyFont="1" applyFill="1" applyBorder="1" applyAlignment="1"/>
    <xf numFmtId="167" fontId="7" fillId="3" borderId="0" xfId="3" applyNumberFormat="1" applyFont="1" applyFill="1" applyBorder="1" applyAlignment="1"/>
    <xf numFmtId="165" fontId="7" fillId="3" borderId="0" xfId="3" applyNumberFormat="1" applyFont="1" applyFill="1" applyBorder="1" applyAlignment="1"/>
    <xf numFmtId="165" fontId="7" fillId="0" borderId="0" xfId="4" applyNumberFormat="1" applyFont="1" applyFill="1" applyBorder="1" applyAlignment="1"/>
    <xf numFmtId="165" fontId="7" fillId="0" borderId="0" xfId="3" applyNumberFormat="1" applyFont="1" applyFill="1" applyBorder="1" applyAlignment="1"/>
    <xf numFmtId="167" fontId="7" fillId="0" borderId="0" xfId="3" applyNumberFormat="1" applyFont="1" applyFill="1" applyBorder="1" applyAlignment="1"/>
    <xf numFmtId="165" fontId="7" fillId="0" borderId="0" xfId="2" applyNumberFormat="1" applyFont="1" applyFill="1" applyBorder="1" applyAlignment="1"/>
    <xf numFmtId="165" fontId="7" fillId="3" borderId="0" xfId="2" applyNumberFormat="1" applyFont="1" applyFill="1" applyBorder="1" applyAlignment="1"/>
    <xf numFmtId="0" fontId="6" fillId="0" borderId="0" xfId="0" applyNumberFormat="1" applyFont="1" applyBorder="1"/>
    <xf numFmtId="167" fontId="6" fillId="0" borderId="0" xfId="1" applyNumberFormat="1" applyFont="1" applyFill="1" applyBorder="1" applyAlignment="1"/>
    <xf numFmtId="167" fontId="6" fillId="3" borderId="0" xfId="1" applyNumberFormat="1" applyFont="1" applyFill="1" applyBorder="1" applyAlignment="1"/>
    <xf numFmtId="0" fontId="20" fillId="0" borderId="0" xfId="0" applyFont="1" applyBorder="1"/>
    <xf numFmtId="0" fontId="21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169" fontId="6" fillId="4" borderId="2" xfId="0" applyNumberFormat="1" applyFont="1" applyFill="1" applyBorder="1" applyAlignment="1" applyProtection="1">
      <alignment horizontal="right" vertical="top"/>
    </xf>
    <xf numFmtId="169" fontId="7" fillId="0" borderId="0" xfId="0" applyNumberFormat="1" applyFont="1" applyProtection="1"/>
    <xf numFmtId="0" fontId="7" fillId="3" borderId="1" xfId="3" applyFont="1" applyFill="1" applyBorder="1" applyAlignment="1">
      <alignment horizontal="right"/>
    </xf>
    <xf numFmtId="167" fontId="7" fillId="3" borderId="12" xfId="3" applyNumberFormat="1" applyFont="1" applyFill="1" applyBorder="1" applyAlignment="1"/>
    <xf numFmtId="165" fontId="7" fillId="3" borderId="13" xfId="3" applyNumberFormat="1" applyFont="1" applyFill="1" applyBorder="1" applyAlignment="1"/>
    <xf numFmtId="165" fontId="7" fillId="3" borderId="14" xfId="3" applyNumberFormat="1" applyFont="1" applyFill="1" applyBorder="1" applyAlignment="1"/>
    <xf numFmtId="167" fontId="7" fillId="3" borderId="15" xfId="3" applyNumberFormat="1" applyFont="1" applyFill="1" applyBorder="1" applyAlignment="1"/>
    <xf numFmtId="165" fontId="7" fillId="3" borderId="15" xfId="3" applyNumberFormat="1" applyFont="1" applyFill="1" applyBorder="1" applyAlignment="1"/>
    <xf numFmtId="165" fontId="7" fillId="3" borderId="15" xfId="2" applyNumberFormat="1" applyFont="1" applyFill="1" applyBorder="1" applyAlignment="1"/>
    <xf numFmtId="167" fontId="7" fillId="0" borderId="16" xfId="6" applyNumberFormat="1" applyFont="1" applyFill="1" applyBorder="1"/>
    <xf numFmtId="167" fontId="7" fillId="0" borderId="16" xfId="6" applyNumberFormat="1" applyFont="1" applyFill="1" applyBorder="1" applyAlignment="1"/>
    <xf numFmtId="165" fontId="7" fillId="0" borderId="16" xfId="5" applyNumberFormat="1" applyFont="1" applyFill="1" applyBorder="1"/>
    <xf numFmtId="165" fontId="7" fillId="0" borderId="16" xfId="5" applyNumberFormat="1" applyFont="1" applyFill="1" applyBorder="1" applyAlignment="1"/>
    <xf numFmtId="167" fontId="7" fillId="0" borderId="17" xfId="6" applyNumberFormat="1" applyFont="1" applyFill="1" applyBorder="1" applyAlignment="1"/>
    <xf numFmtId="167" fontId="7" fillId="0" borderId="18" xfId="6" applyNumberFormat="1" applyFont="1" applyFill="1" applyBorder="1" applyAlignment="1"/>
    <xf numFmtId="165" fontId="7" fillId="0" borderId="19" xfId="5" applyNumberFormat="1" applyFont="1" applyFill="1" applyBorder="1" applyAlignment="1"/>
    <xf numFmtId="165" fontId="7" fillId="0" borderId="20" xfId="5" applyNumberFormat="1" applyFont="1" applyFill="1" applyBorder="1" applyAlignment="1"/>
    <xf numFmtId="165" fontId="7" fillId="0" borderId="21" xfId="4" applyNumberFormat="1" applyFont="1" applyFill="1" applyBorder="1" applyAlignment="1"/>
    <xf numFmtId="165" fontId="7" fillId="0" borderId="22" xfId="4" applyNumberFormat="1" applyFont="1" applyFill="1" applyBorder="1" applyAlignment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28" fillId="0" borderId="0" xfId="0" applyNumberFormat="1" applyFont="1" applyFill="1" applyBorder="1" applyAlignment="1"/>
    <xf numFmtId="0" fontId="29" fillId="0" borderId="0" xfId="0" applyFont="1" applyFill="1" applyBorder="1" applyAlignment="1"/>
    <xf numFmtId="44" fontId="29" fillId="0" borderId="3" xfId="6" applyFont="1" applyFill="1" applyBorder="1" applyAlignment="1">
      <alignment horizontal="right"/>
    </xf>
    <xf numFmtId="0" fontId="19" fillId="3" borderId="4" xfId="3" applyFont="1" applyFill="1" applyBorder="1" applyAlignment="1">
      <alignment horizontal="right"/>
    </xf>
    <xf numFmtId="0" fontId="30" fillId="0" borderId="0" xfId="6" applyNumberFormat="1" applyFont="1" applyFill="1" applyBorder="1" applyAlignment="1">
      <alignment horizontal="left"/>
    </xf>
    <xf numFmtId="166" fontId="31" fillId="0" borderId="0" xfId="0" applyNumberFormat="1" applyFont="1" applyFill="1" applyBorder="1"/>
    <xf numFmtId="0" fontId="31" fillId="0" borderId="6" xfId="3" applyFont="1" applyFill="1" applyBorder="1" applyAlignment="1"/>
    <xf numFmtId="0" fontId="32" fillId="0" borderId="0" xfId="6" applyNumberFormat="1" applyFont="1" applyFill="1" applyBorder="1" applyAlignment="1">
      <alignment horizontal="left" indent="3"/>
    </xf>
    <xf numFmtId="167" fontId="19" fillId="0" borderId="0" xfId="6" applyNumberFormat="1" applyFont="1" applyFill="1" applyBorder="1" applyAlignment="1"/>
    <xf numFmtId="167" fontId="19" fillId="3" borderId="2" xfId="3" applyNumberFormat="1" applyFont="1" applyFill="1" applyBorder="1" applyAlignment="1"/>
    <xf numFmtId="165" fontId="19" fillId="0" borderId="0" xfId="5" applyNumberFormat="1" applyFont="1" applyFill="1" applyBorder="1" applyAlignment="1"/>
    <xf numFmtId="165" fontId="19" fillId="3" borderId="7" xfId="3" applyNumberFormat="1" applyFont="1" applyFill="1" applyBorder="1" applyAlignment="1"/>
    <xf numFmtId="0" fontId="16" fillId="0" borderId="0" xfId="4" applyNumberFormat="1" applyFont="1" applyFill="1" applyBorder="1" applyAlignment="1">
      <alignment horizontal="left" indent="1"/>
    </xf>
    <xf numFmtId="165" fontId="19" fillId="0" borderId="8" xfId="4" applyNumberFormat="1" applyFont="1" applyFill="1" applyBorder="1" applyAlignment="1"/>
    <xf numFmtId="165" fontId="19" fillId="3" borderId="4" xfId="3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165" fontId="19" fillId="0" borderId="0" xfId="0" applyNumberFormat="1" applyFont="1" applyFill="1" applyBorder="1" applyAlignment="1"/>
    <xf numFmtId="165" fontId="19" fillId="0" borderId="5" xfId="3" applyNumberFormat="1" applyFont="1" applyFill="1" applyBorder="1" applyAlignment="1"/>
    <xf numFmtId="167" fontId="19" fillId="0" borderId="2" xfId="3" applyNumberFormat="1" applyFont="1" applyFill="1" applyBorder="1" applyAlignment="1"/>
    <xf numFmtId="165" fontId="19" fillId="3" borderId="2" xfId="3" applyNumberFormat="1" applyFont="1" applyFill="1" applyBorder="1" applyAlignment="1"/>
    <xf numFmtId="165" fontId="19" fillId="0" borderId="0" xfId="5" applyNumberFormat="1" applyFont="1" applyFill="1" applyBorder="1"/>
    <xf numFmtId="0" fontId="16" fillId="0" borderId="0" xfId="2" applyNumberFormat="1" applyFont="1" applyFill="1" applyBorder="1" applyAlignment="1">
      <alignment horizontal="left" indent="1"/>
    </xf>
    <xf numFmtId="38" fontId="19" fillId="0" borderId="9" xfId="2" applyNumberFormat="1" applyFont="1" applyFill="1" applyBorder="1" applyAlignment="1"/>
    <xf numFmtId="38" fontId="19" fillId="3" borderId="10" xfId="2" applyNumberFormat="1" applyFont="1" applyFill="1" applyBorder="1" applyAlignment="1"/>
    <xf numFmtId="0" fontId="29" fillId="0" borderId="0" xfId="0" applyNumberFormat="1" applyFont="1"/>
    <xf numFmtId="167" fontId="19" fillId="0" borderId="6" xfId="3" applyNumberFormat="1" applyFont="1" applyFill="1" applyBorder="1" applyAlignment="1"/>
    <xf numFmtId="0" fontId="33" fillId="0" borderId="0" xfId="6" applyNumberFormat="1" applyFont="1" applyFill="1" applyBorder="1" applyAlignment="1">
      <alignment horizontal="left" indent="1"/>
    </xf>
    <xf numFmtId="167" fontId="19" fillId="0" borderId="0" xfId="6" applyNumberFormat="1" applyFont="1" applyFill="1" applyBorder="1"/>
    <xf numFmtId="165" fontId="19" fillId="0" borderId="9" xfId="2" applyNumberFormat="1" applyFont="1" applyFill="1" applyBorder="1" applyAlignment="1"/>
    <xf numFmtId="165" fontId="19" fillId="3" borderId="11" xfId="2" applyNumberFormat="1" applyFont="1" applyFill="1" applyBorder="1" applyAlignment="1"/>
    <xf numFmtId="0" fontId="34" fillId="0" borderId="0" xfId="6" applyNumberFormat="1" applyFont="1" applyFill="1" applyBorder="1" applyAlignment="1">
      <alignment horizontal="left"/>
    </xf>
    <xf numFmtId="167" fontId="19" fillId="0" borderId="5" xfId="3" applyNumberFormat="1" applyFont="1" applyFill="1" applyBorder="1" applyAlignment="1"/>
    <xf numFmtId="0" fontId="16" fillId="0" borderId="0" xfId="1" applyNumberFormat="1" applyFont="1" applyFill="1" applyBorder="1" applyAlignment="1">
      <alignment horizontal="left" indent="1"/>
    </xf>
    <xf numFmtId="167" fontId="29" fillId="0" borderId="2" xfId="1" applyNumberFormat="1" applyFont="1" applyFill="1" applyBorder="1" applyAlignment="1"/>
    <xf numFmtId="167" fontId="29" fillId="3" borderId="2" xfId="1" applyNumberFormat="1" applyFont="1" applyFill="1" applyBorder="1" applyAlignment="1"/>
    <xf numFmtId="0" fontId="27" fillId="0" borderId="0" xfId="0" applyFont="1"/>
    <xf numFmtId="0" fontId="35" fillId="0" borderId="0" xfId="0" applyFont="1"/>
    <xf numFmtId="0" fontId="27" fillId="0" borderId="0" xfId="0" applyFont="1" applyFill="1"/>
    <xf numFmtId="0" fontId="27" fillId="0" borderId="0" xfId="0" applyFont="1" applyFill="1" applyBorder="1" applyAlignment="1">
      <alignment horizontal="right"/>
    </xf>
    <xf numFmtId="0" fontId="27" fillId="0" borderId="0" xfId="0" applyFont="1" applyBorder="1"/>
    <xf numFmtId="0" fontId="26" fillId="0" borderId="0" xfId="0" applyFont="1" applyFill="1" applyBorder="1" applyAlignment="1">
      <alignment horizontal="center"/>
    </xf>
    <xf numFmtId="0" fontId="27" fillId="7" borderId="0" xfId="0" applyFont="1" applyFill="1"/>
    <xf numFmtId="0" fontId="26" fillId="0" borderId="0" xfId="0" applyFont="1" applyBorder="1"/>
    <xf numFmtId="44" fontId="27" fillId="5" borderId="0" xfId="6" applyFont="1" applyFill="1" applyBorder="1"/>
    <xf numFmtId="44" fontId="27" fillId="0" borderId="0" xfId="6" applyFont="1" applyFill="1" applyBorder="1"/>
    <xf numFmtId="43" fontId="27" fillId="5" borderId="0" xfId="5" applyFont="1" applyFill="1" applyBorder="1"/>
    <xf numFmtId="43" fontId="27" fillId="0" borderId="0" xfId="5" applyFont="1" applyFill="1" applyBorder="1"/>
    <xf numFmtId="0" fontId="27" fillId="0" borderId="0" xfId="0" applyFont="1" applyFill="1" applyBorder="1"/>
    <xf numFmtId="40" fontId="27" fillId="0" borderId="0" xfId="0" applyNumberFormat="1" applyFont="1" applyFill="1" applyBorder="1"/>
    <xf numFmtId="0" fontId="26" fillId="0" borderId="0" xfId="0" applyFont="1"/>
    <xf numFmtId="166" fontId="27" fillId="6" borderId="0" xfId="9" applyNumberFormat="1" applyFont="1" applyFill="1"/>
    <xf numFmtId="166" fontId="27" fillId="0" borderId="0" xfId="9" applyNumberFormat="1" applyFont="1" applyFill="1"/>
    <xf numFmtId="168" fontId="27" fillId="0" borderId="0" xfId="0" applyNumberFormat="1" applyFont="1" applyFill="1"/>
    <xf numFmtId="164" fontId="26" fillId="8" borderId="0" xfId="5" applyNumberFormat="1" applyFont="1" applyFill="1"/>
    <xf numFmtId="0" fontId="35" fillId="0" borderId="0" xfId="0" applyFont="1" applyFill="1"/>
    <xf numFmtId="43" fontId="35" fillId="0" borderId="0" xfId="5" applyFont="1" applyFill="1"/>
    <xf numFmtId="44" fontId="23" fillId="0" borderId="0" xfId="6" applyFont="1" applyBorder="1"/>
    <xf numFmtId="44" fontId="22" fillId="0" borderId="0" xfId="6" applyFont="1" applyBorder="1"/>
    <xf numFmtId="170" fontId="7" fillId="0" borderId="0" xfId="5" applyNumberFormat="1" applyFont="1" applyAlignment="1" applyProtection="1">
      <alignment horizontal="center" wrapText="1"/>
    </xf>
    <xf numFmtId="170" fontId="7" fillId="0" borderId="0" xfId="5" applyNumberFormat="1" applyFont="1" applyAlignment="1">
      <alignment horizontal="center"/>
    </xf>
    <xf numFmtId="0" fontId="14" fillId="0" borderId="20" xfId="4" applyNumberFormat="1" applyFont="1" applyFill="1" applyBorder="1" applyAlignment="1">
      <alignment horizontal="left" indent="1"/>
    </xf>
    <xf numFmtId="0" fontId="36" fillId="0" borderId="0" xfId="6" applyNumberFormat="1" applyFont="1" applyFill="1" applyBorder="1" applyAlignment="1">
      <alignment horizontal="left"/>
    </xf>
    <xf numFmtId="0" fontId="37" fillId="0" borderId="0" xfId="0" applyNumberFormat="1" applyFont="1" applyFill="1" applyBorder="1" applyAlignment="1"/>
    <xf numFmtId="0" fontId="38" fillId="0" borderId="0" xfId="0" applyFont="1"/>
    <xf numFmtId="0" fontId="39" fillId="0" borderId="0" xfId="0" applyFont="1"/>
    <xf numFmtId="0" fontId="40" fillId="0" borderId="0" xfId="0" applyNumberFormat="1" applyFont="1" applyFill="1" applyBorder="1" applyAlignment="1"/>
    <xf numFmtId="0" fontId="41" fillId="0" borderId="0" xfId="0" applyFont="1"/>
    <xf numFmtId="0" fontId="42" fillId="0" borderId="0" xfId="6" applyNumberFormat="1" applyFont="1" applyFill="1" applyBorder="1" applyAlignment="1">
      <alignment horizontal="left"/>
    </xf>
    <xf numFmtId="0" fontId="43" fillId="0" borderId="0" xfId="2" applyNumberFormat="1" applyFont="1" applyFill="1" applyBorder="1" applyAlignment="1">
      <alignment horizontal="left"/>
    </xf>
    <xf numFmtId="171" fontId="7" fillId="0" borderId="0" xfId="5" applyNumberFormat="1" applyFont="1" applyAlignment="1" applyProtection="1">
      <alignment horizontal="center"/>
    </xf>
    <xf numFmtId="0" fontId="27" fillId="10" borderId="0" xfId="0" applyFont="1" applyFill="1" applyBorder="1"/>
    <xf numFmtId="0" fontId="6" fillId="4" borderId="2" xfId="5" applyNumberFormat="1" applyFont="1" applyFill="1" applyBorder="1" applyAlignment="1" applyProtection="1">
      <alignment horizontal="right" vertical="top" wrapText="1"/>
    </xf>
    <xf numFmtId="43" fontId="7" fillId="0" borderId="0" xfId="5" applyFont="1" applyBorder="1"/>
    <xf numFmtId="165" fontId="7" fillId="0" borderId="0" xfId="5" applyNumberFormat="1" applyFont="1" applyFill="1" applyAlignment="1" applyProtection="1"/>
    <xf numFmtId="165" fontId="7" fillId="0" borderId="0" xfId="5" applyNumberFormat="1" applyFont="1" applyProtection="1"/>
    <xf numFmtId="0" fontId="45" fillId="0" borderId="0" xfId="0" applyFont="1" applyProtection="1"/>
    <xf numFmtId="169" fontId="45" fillId="0" borderId="0" xfId="0" applyNumberFormat="1" applyFont="1" applyProtection="1"/>
    <xf numFmtId="165" fontId="45" fillId="0" borderId="0" xfId="5" applyNumberFormat="1" applyFont="1" applyFill="1" applyProtection="1"/>
    <xf numFmtId="165" fontId="45" fillId="0" borderId="0" xfId="5" applyNumberFormat="1" applyFont="1" applyFill="1" applyAlignment="1" applyProtection="1"/>
    <xf numFmtId="165" fontId="45" fillId="0" borderId="0" xfId="5" applyNumberFormat="1" applyFont="1" applyProtection="1"/>
    <xf numFmtId="0" fontId="7" fillId="0" borderId="0" xfId="0" applyNumberFormat="1" applyFont="1" applyBorder="1"/>
    <xf numFmtId="0" fontId="7" fillId="0" borderId="0" xfId="5" applyNumberFormat="1" applyFont="1" applyBorder="1"/>
    <xf numFmtId="0" fontId="7" fillId="11" borderId="0" xfId="0" applyFont="1" applyFill="1" applyBorder="1"/>
    <xf numFmtId="0" fontId="7" fillId="11" borderId="0" xfId="0" applyFont="1" applyFill="1" applyBorder="1" applyAlignment="1">
      <alignment horizontal="left" vertical="center"/>
    </xf>
    <xf numFmtId="0" fontId="7" fillId="12" borderId="0" xfId="0" applyFont="1" applyFill="1" applyBorder="1"/>
    <xf numFmtId="0" fontId="7" fillId="12" borderId="0" xfId="0" applyFont="1" applyFill="1" applyBorder="1" applyAlignment="1">
      <alignment horizontal="left" vertical="center"/>
    </xf>
  </cellXfs>
  <cellStyles count="11">
    <cellStyle name="ColLevel_2" xfId="3" builtinId="2" iLevel="1"/>
    <cellStyle name="Comma" xfId="5" builtinId="3"/>
    <cellStyle name="Currency" xfId="6" builtinId="4"/>
    <cellStyle name="MyBlue" xfId="7"/>
    <cellStyle name="Normal" xfId="0" builtinId="0"/>
    <cellStyle name="Normal 2" xfId="8"/>
    <cellStyle name="Normal 3" xfId="10"/>
    <cellStyle name="Percent" xfId="9" builtinId="5"/>
    <cellStyle name="RowLevel_1" xfId="1" builtinId="1" iLevel="0"/>
    <cellStyle name="RowLevel_2" xfId="2" builtinId="1" iLevel="1"/>
    <cellStyle name="RowLevel_3" xfId="4" builtinId="1" iLevel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FF"/>
      <color rgb="FFFF00FF"/>
      <color rgb="FFFFFF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L34"/>
  <sheetViews>
    <sheetView tabSelected="1" zoomScale="145" zoomScaleNormal="145" workbookViewId="0">
      <selection activeCell="D5" sqref="D5"/>
    </sheetView>
  </sheetViews>
  <sheetFormatPr defaultColWidth="9.140625" defaultRowHeight="12.75" x14ac:dyDescent="0.2"/>
  <cols>
    <col min="1" max="1" width="19.85546875" style="6" customWidth="1"/>
    <col min="2" max="5" width="10.140625" style="6" bestFit="1" customWidth="1"/>
    <col min="6" max="6" width="9.140625" style="6"/>
    <col min="7" max="7" width="9.140625" style="6" bestFit="1" customWidth="1"/>
    <col min="8" max="8" width="6" style="6" bestFit="1" customWidth="1"/>
    <col min="9" max="9" width="11.7109375" style="6" bestFit="1" customWidth="1"/>
    <col min="10" max="10" width="34.85546875" style="6" bestFit="1" customWidth="1"/>
    <col min="11" max="11" width="27.5703125" style="6" bestFit="1" customWidth="1"/>
    <col min="12" max="12" width="30.5703125" style="6" bestFit="1" customWidth="1"/>
    <col min="13" max="13" width="34.85546875" style="6" bestFit="1" customWidth="1"/>
    <col min="14" max="14" width="27.5703125" style="6" bestFit="1" customWidth="1"/>
    <col min="15" max="16384" width="9.140625" style="6"/>
  </cols>
  <sheetData>
    <row r="1" spans="1:12" ht="20.25" x14ac:dyDescent="0.3">
      <c r="A1" s="75" t="s">
        <v>100</v>
      </c>
      <c r="B1" s="75"/>
      <c r="C1" s="75"/>
      <c r="D1" s="75"/>
      <c r="E1" s="75"/>
    </row>
    <row r="2" spans="1:12" ht="15.75" thickBot="1" x14ac:dyDescent="0.3">
      <c r="A2" s="76"/>
      <c r="B2" s="77" t="s">
        <v>29</v>
      </c>
      <c r="C2" s="77" t="s">
        <v>30</v>
      </c>
      <c r="D2" s="77" t="s">
        <v>31</v>
      </c>
      <c r="E2" s="78" t="s">
        <v>0</v>
      </c>
      <c r="G2" s="19" t="s">
        <v>98</v>
      </c>
      <c r="H2" s="28" t="s">
        <v>27</v>
      </c>
      <c r="I2" s="26">
        <v>1234567890</v>
      </c>
      <c r="J2" s="19" t="str">
        <f t="shared" ref="J2:J3" si="0">UPPER(K2)</f>
        <v>ABCDEFGHIJKLMNOPQRSTUVWXYZ</v>
      </c>
      <c r="K2" s="19" t="s">
        <v>105</v>
      </c>
      <c r="L2" s="19" t="s">
        <v>78</v>
      </c>
    </row>
    <row r="3" spans="1:12" ht="15" x14ac:dyDescent="0.25">
      <c r="A3" s="79" t="s">
        <v>1</v>
      </c>
      <c r="B3" s="80">
        <v>0.01</v>
      </c>
      <c r="C3" s="80"/>
      <c r="D3" s="80"/>
      <c r="E3" s="81"/>
      <c r="G3" s="30" t="s">
        <v>99</v>
      </c>
      <c r="H3" s="29" t="s">
        <v>27</v>
      </c>
      <c r="I3" s="27">
        <v>1234567890</v>
      </c>
      <c r="J3" s="30" t="str">
        <f t="shared" si="0"/>
        <v>ABCDEFGHIJKLMNOPQRSTUVWXYZ</v>
      </c>
      <c r="K3" s="31" t="s">
        <v>105</v>
      </c>
      <c r="L3" s="30" t="s">
        <v>78</v>
      </c>
    </row>
    <row r="4" spans="1:12" ht="15.75" x14ac:dyDescent="0.25">
      <c r="A4" s="82" t="s">
        <v>27</v>
      </c>
      <c r="B4" s="83">
        <v>101000</v>
      </c>
      <c r="C4" s="83">
        <v>118370</v>
      </c>
      <c r="D4" s="83">
        <v>139750</v>
      </c>
      <c r="E4" s="84">
        <f>SUM(B4:D4)</f>
        <v>359120</v>
      </c>
      <c r="G4" s="141"/>
      <c r="H4" s="142"/>
      <c r="I4" s="142"/>
      <c r="J4" s="142"/>
      <c r="K4" s="142"/>
      <c r="L4" s="143"/>
    </row>
    <row r="5" spans="1:12" ht="15" x14ac:dyDescent="0.25">
      <c r="A5" s="82" t="s">
        <v>28</v>
      </c>
      <c r="B5" s="85">
        <v>18700</v>
      </c>
      <c r="C5" s="85">
        <v>20970</v>
      </c>
      <c r="D5" s="85">
        <v>22240</v>
      </c>
      <c r="E5" s="86">
        <f>SUM(B5:D5)</f>
        <v>61910</v>
      </c>
      <c r="G5" s="136"/>
    </row>
    <row r="6" spans="1:12" ht="21" thickBot="1" x14ac:dyDescent="0.35">
      <c r="A6" s="87" t="s">
        <v>1</v>
      </c>
      <c r="B6" s="88">
        <f>SUM(B4:B5)</f>
        <v>119700</v>
      </c>
      <c r="C6" s="88">
        <f>SUM(C4:C5)</f>
        <v>139340</v>
      </c>
      <c r="D6" s="88">
        <f>SUM(D4:D5)</f>
        <v>161990</v>
      </c>
      <c r="E6" s="89">
        <f>SUM(E4:E5)</f>
        <v>421030</v>
      </c>
      <c r="G6" s="137"/>
      <c r="H6" s="138"/>
      <c r="I6" s="138"/>
      <c r="J6" s="138"/>
      <c r="K6" s="138"/>
    </row>
    <row r="7" spans="1:12" ht="19.5" x14ac:dyDescent="0.25">
      <c r="A7" s="90"/>
      <c r="B7" s="91"/>
      <c r="C7" s="91"/>
      <c r="D7" s="91"/>
      <c r="E7" s="92"/>
      <c r="G7" s="140"/>
      <c r="H7" s="139"/>
      <c r="I7" s="139"/>
      <c r="J7" s="139"/>
      <c r="K7" s="139"/>
    </row>
    <row r="8" spans="1:12" ht="15" x14ac:dyDescent="0.25">
      <c r="A8" s="79" t="s">
        <v>2</v>
      </c>
      <c r="B8" s="83"/>
      <c r="C8" s="83"/>
      <c r="D8" s="83"/>
      <c r="E8" s="93"/>
      <c r="G8" s="28"/>
      <c r="K8" s="31"/>
    </row>
    <row r="9" spans="1:12" ht="15" x14ac:dyDescent="0.25">
      <c r="A9" s="82" t="s">
        <v>3</v>
      </c>
      <c r="B9" s="83">
        <v>76500</v>
      </c>
      <c r="C9" s="83">
        <v>77270</v>
      </c>
      <c r="D9" s="83">
        <v>78040</v>
      </c>
      <c r="E9" s="84">
        <f>SUM(B9:D9)</f>
        <v>231810</v>
      </c>
      <c r="G9" s="28"/>
      <c r="K9" s="31"/>
    </row>
    <row r="10" spans="1:12" ht="15" x14ac:dyDescent="0.25">
      <c r="A10" s="82" t="s">
        <v>4</v>
      </c>
      <c r="B10" s="85">
        <v>2300</v>
      </c>
      <c r="C10" s="85">
        <v>2510</v>
      </c>
      <c r="D10" s="85">
        <v>2820</v>
      </c>
      <c r="E10" s="94">
        <f>SUM(B10:D10)</f>
        <v>7630</v>
      </c>
      <c r="G10" s="28"/>
      <c r="K10" s="31"/>
    </row>
    <row r="11" spans="1:12" ht="15" x14ac:dyDescent="0.25">
      <c r="A11" s="82" t="s">
        <v>5</v>
      </c>
      <c r="B11" s="95">
        <v>2000</v>
      </c>
      <c r="C11" s="85">
        <v>510</v>
      </c>
      <c r="D11" s="85">
        <v>850</v>
      </c>
      <c r="E11" s="86">
        <f>SUM(B11:D11)</f>
        <v>3360</v>
      </c>
      <c r="G11" s="26"/>
      <c r="K11" s="31"/>
    </row>
    <row r="12" spans="1:12" ht="15.75" thickBot="1" x14ac:dyDescent="0.3">
      <c r="A12" s="87" t="s">
        <v>6</v>
      </c>
      <c r="B12" s="88">
        <f>SUM(B9:B11)</f>
        <v>80800</v>
      </c>
      <c r="C12" s="88">
        <f>SUM(C9:C11)</f>
        <v>80290</v>
      </c>
      <c r="D12" s="88">
        <f>SUM(D9:D11)</f>
        <v>81710</v>
      </c>
      <c r="E12" s="89">
        <f>SUM(E9:E11)</f>
        <v>242800</v>
      </c>
      <c r="K12" s="31"/>
    </row>
    <row r="13" spans="1:12" ht="15.75" thickBot="1" x14ac:dyDescent="0.3">
      <c r="A13" s="96" t="s">
        <v>7</v>
      </c>
      <c r="B13" s="97">
        <f>B6-B12</f>
        <v>38900</v>
      </c>
      <c r="C13" s="97">
        <f>C6-C12</f>
        <v>59050</v>
      </c>
      <c r="D13" s="97">
        <f>D6-D12</f>
        <v>80280</v>
      </c>
      <c r="E13" s="98">
        <f>E6-E12</f>
        <v>178230</v>
      </c>
    </row>
    <row r="14" spans="1:12" ht="15.75" thickTop="1" x14ac:dyDescent="0.25">
      <c r="A14" s="99"/>
      <c r="B14" s="83"/>
      <c r="C14" s="83"/>
      <c r="D14" s="83"/>
      <c r="E14" s="100"/>
    </row>
    <row r="15" spans="1:12" ht="15" x14ac:dyDescent="0.25">
      <c r="A15" s="79" t="s">
        <v>37</v>
      </c>
      <c r="B15" s="83"/>
      <c r="C15" s="83"/>
      <c r="D15" s="83"/>
      <c r="E15" s="93"/>
    </row>
    <row r="16" spans="1:12" ht="15" x14ac:dyDescent="0.25">
      <c r="A16" s="101" t="s">
        <v>8</v>
      </c>
      <c r="B16" s="102">
        <v>18400</v>
      </c>
      <c r="C16" s="83">
        <v>18580</v>
      </c>
      <c r="D16" s="83">
        <v>18770</v>
      </c>
      <c r="E16" s="84">
        <f t="shared" ref="E16:E31" si="1">SUM(B16:D16)</f>
        <v>55750</v>
      </c>
    </row>
    <row r="17" spans="1:5" ht="15" x14ac:dyDescent="0.25">
      <c r="A17" s="101" t="s">
        <v>9</v>
      </c>
      <c r="B17" s="95">
        <v>175</v>
      </c>
      <c r="C17" s="85">
        <v>180</v>
      </c>
      <c r="D17" s="85">
        <v>180</v>
      </c>
      <c r="E17" s="94">
        <f t="shared" si="1"/>
        <v>535</v>
      </c>
    </row>
    <row r="18" spans="1:5" ht="15" x14ac:dyDescent="0.25">
      <c r="A18" s="101" t="s">
        <v>10</v>
      </c>
      <c r="B18" s="95">
        <v>200</v>
      </c>
      <c r="C18" s="85">
        <v>200</v>
      </c>
      <c r="D18" s="85">
        <v>200</v>
      </c>
      <c r="E18" s="94">
        <f t="shared" si="1"/>
        <v>600</v>
      </c>
    </row>
    <row r="19" spans="1:5" ht="15" x14ac:dyDescent="0.25">
      <c r="A19" s="101" t="s">
        <v>11</v>
      </c>
      <c r="B19" s="95">
        <v>162</v>
      </c>
      <c r="C19" s="85">
        <v>160</v>
      </c>
      <c r="D19" s="85">
        <v>160</v>
      </c>
      <c r="E19" s="94">
        <f t="shared" si="1"/>
        <v>482</v>
      </c>
    </row>
    <row r="20" spans="1:5" ht="15" x14ac:dyDescent="0.25">
      <c r="A20" s="101" t="s">
        <v>12</v>
      </c>
      <c r="B20" s="95">
        <v>200</v>
      </c>
      <c r="C20" s="85">
        <v>200</v>
      </c>
      <c r="D20" s="85">
        <v>200</v>
      </c>
      <c r="E20" s="94">
        <f t="shared" si="1"/>
        <v>600</v>
      </c>
    </row>
    <row r="21" spans="1:5" ht="15" x14ac:dyDescent="0.25">
      <c r="A21" s="101" t="s">
        <v>13</v>
      </c>
      <c r="B21" s="95">
        <v>3800</v>
      </c>
      <c r="C21" s="85">
        <v>3840</v>
      </c>
      <c r="D21" s="85">
        <v>3880</v>
      </c>
      <c r="E21" s="94">
        <f t="shared" si="1"/>
        <v>11520</v>
      </c>
    </row>
    <row r="22" spans="1:5" ht="15" x14ac:dyDescent="0.25">
      <c r="A22" s="101" t="s">
        <v>14</v>
      </c>
      <c r="B22" s="95">
        <v>300</v>
      </c>
      <c r="C22" s="85">
        <v>300</v>
      </c>
      <c r="D22" s="85">
        <v>300</v>
      </c>
      <c r="E22" s="94">
        <f t="shared" si="1"/>
        <v>900</v>
      </c>
    </row>
    <row r="23" spans="1:5" ht="15" x14ac:dyDescent="0.25">
      <c r="A23" s="101" t="s">
        <v>15</v>
      </c>
      <c r="B23" s="95">
        <v>700</v>
      </c>
      <c r="C23" s="85">
        <v>710</v>
      </c>
      <c r="D23" s="85">
        <v>720</v>
      </c>
      <c r="E23" s="94">
        <f t="shared" si="1"/>
        <v>2130</v>
      </c>
    </row>
    <row r="24" spans="1:5" ht="15" x14ac:dyDescent="0.25">
      <c r="A24" s="101" t="s">
        <v>16</v>
      </c>
      <c r="B24" s="95">
        <v>2300</v>
      </c>
      <c r="C24" s="85">
        <v>2320</v>
      </c>
      <c r="D24" s="85">
        <v>2340</v>
      </c>
      <c r="E24" s="94">
        <f t="shared" si="1"/>
        <v>6960</v>
      </c>
    </row>
    <row r="25" spans="1:5" ht="15" x14ac:dyDescent="0.25">
      <c r="A25" s="101" t="s">
        <v>17</v>
      </c>
      <c r="B25" s="95">
        <v>21600</v>
      </c>
      <c r="C25" s="85">
        <v>21820</v>
      </c>
      <c r="D25" s="85">
        <v>22040</v>
      </c>
      <c r="E25" s="94">
        <f t="shared" si="1"/>
        <v>65460</v>
      </c>
    </row>
    <row r="26" spans="1:5" ht="15" x14ac:dyDescent="0.25">
      <c r="A26" s="101" t="s">
        <v>18</v>
      </c>
      <c r="B26" s="95">
        <v>1100</v>
      </c>
      <c r="C26" s="85">
        <v>1110</v>
      </c>
      <c r="D26" s="85">
        <v>1120</v>
      </c>
      <c r="E26" s="94">
        <f t="shared" si="1"/>
        <v>3330</v>
      </c>
    </row>
    <row r="27" spans="1:5" ht="15" x14ac:dyDescent="0.25">
      <c r="A27" s="101" t="s">
        <v>19</v>
      </c>
      <c r="B27" s="95">
        <v>1300</v>
      </c>
      <c r="C27" s="85">
        <v>1310</v>
      </c>
      <c r="D27" s="85">
        <v>1320</v>
      </c>
      <c r="E27" s="94">
        <f t="shared" si="1"/>
        <v>3930</v>
      </c>
    </row>
    <row r="28" spans="1:5" ht="15" x14ac:dyDescent="0.25">
      <c r="A28" s="101" t="s">
        <v>20</v>
      </c>
      <c r="B28" s="95">
        <v>500</v>
      </c>
      <c r="C28" s="85">
        <v>510</v>
      </c>
      <c r="D28" s="85">
        <v>520</v>
      </c>
      <c r="E28" s="94">
        <f t="shared" si="1"/>
        <v>1530</v>
      </c>
    </row>
    <row r="29" spans="1:5" ht="15" x14ac:dyDescent="0.25">
      <c r="A29" s="101" t="s">
        <v>21</v>
      </c>
      <c r="B29" s="95">
        <v>900</v>
      </c>
      <c r="C29" s="85">
        <v>910</v>
      </c>
      <c r="D29" s="85">
        <v>920</v>
      </c>
      <c r="E29" s="94">
        <f t="shared" si="1"/>
        <v>2730</v>
      </c>
    </row>
    <row r="30" spans="1:5" ht="15" x14ac:dyDescent="0.25">
      <c r="A30" s="101" t="s">
        <v>22</v>
      </c>
      <c r="B30" s="95">
        <v>300</v>
      </c>
      <c r="C30" s="85">
        <v>300</v>
      </c>
      <c r="D30" s="85">
        <v>300</v>
      </c>
      <c r="E30" s="94">
        <f t="shared" si="1"/>
        <v>900</v>
      </c>
    </row>
    <row r="31" spans="1:5" ht="15" x14ac:dyDescent="0.25">
      <c r="A31" s="101" t="s">
        <v>23</v>
      </c>
      <c r="B31" s="95">
        <v>165</v>
      </c>
      <c r="C31" s="85">
        <v>170</v>
      </c>
      <c r="D31" s="85">
        <v>170</v>
      </c>
      <c r="E31" s="86">
        <f t="shared" si="1"/>
        <v>505</v>
      </c>
    </row>
    <row r="32" spans="1:5" ht="15.75" thickBot="1" x14ac:dyDescent="0.3">
      <c r="A32" s="96" t="s">
        <v>24</v>
      </c>
      <c r="B32" s="103">
        <f>SUM(B16:B31)</f>
        <v>52102</v>
      </c>
      <c r="C32" s="103">
        <f>SUM(C16:C31)</f>
        <v>52620</v>
      </c>
      <c r="D32" s="103">
        <f>SUM(D16:D31)</f>
        <v>53140</v>
      </c>
      <c r="E32" s="104">
        <f>SUM(E16:E31)</f>
        <v>157862</v>
      </c>
    </row>
    <row r="33" spans="1:5" ht="15.75" thickTop="1" x14ac:dyDescent="0.25">
      <c r="A33" s="105"/>
      <c r="B33" s="83"/>
      <c r="C33" s="83"/>
      <c r="D33" s="83"/>
      <c r="E33" s="106"/>
    </row>
    <row r="34" spans="1:5" ht="15" x14ac:dyDescent="0.25">
      <c r="A34" s="107" t="s">
        <v>7</v>
      </c>
      <c r="B34" s="108">
        <f>B13-B32</f>
        <v>-13202</v>
      </c>
      <c r="C34" s="108">
        <f>C13-C32</f>
        <v>6430</v>
      </c>
      <c r="D34" s="108">
        <f>D13-D32</f>
        <v>27140</v>
      </c>
      <c r="E34" s="109">
        <f>E13-E32</f>
        <v>20368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39997558519241921"/>
  </sheetPr>
  <dimension ref="A1:J28"/>
  <sheetViews>
    <sheetView zoomScale="145" zoomScaleNormal="145" workbookViewId="0">
      <selection activeCell="D6" sqref="D6"/>
    </sheetView>
  </sheetViews>
  <sheetFormatPr defaultColWidth="9.140625" defaultRowHeight="12.75" x14ac:dyDescent="0.2"/>
  <cols>
    <col min="1" max="1" width="11.140625" style="134" customWidth="1"/>
    <col min="2" max="2" width="5.85546875" style="6" bestFit="1" customWidth="1"/>
    <col min="3" max="4" width="10.7109375" style="6" customWidth="1"/>
    <col min="5" max="5" width="6.140625" style="6" bestFit="1" customWidth="1"/>
    <col min="6" max="6" width="5.7109375" style="6" bestFit="1" customWidth="1"/>
    <col min="7" max="7" width="8.85546875" style="6" bestFit="1" customWidth="1"/>
    <col min="8" max="8" width="7.28515625" style="6" bestFit="1" customWidth="1"/>
    <col min="9" max="9" width="11.5703125" style="6" bestFit="1" customWidth="1"/>
    <col min="10" max="10" width="28.85546875" style="6" bestFit="1" customWidth="1"/>
    <col min="11" max="16384" width="9.140625" style="6"/>
  </cols>
  <sheetData>
    <row r="1" spans="1:10" ht="25.5" x14ac:dyDescent="0.2">
      <c r="A1" s="133" t="s">
        <v>79</v>
      </c>
      <c r="C1" s="32" t="s">
        <v>85</v>
      </c>
      <c r="D1" s="32"/>
    </row>
    <row r="2" spans="1:10" x14ac:dyDescent="0.2">
      <c r="A2" s="144">
        <v>9</v>
      </c>
      <c r="C2" s="6" t="s">
        <v>80</v>
      </c>
      <c r="E2" s="19"/>
      <c r="F2" s="28"/>
      <c r="G2" s="28"/>
      <c r="H2" s="28"/>
      <c r="I2" s="26"/>
      <c r="J2" s="19"/>
    </row>
    <row r="3" spans="1:10" ht="15" x14ac:dyDescent="0.25">
      <c r="A3" s="144">
        <v>70</v>
      </c>
      <c r="C3" s="6" t="s">
        <v>81</v>
      </c>
      <c r="E3" s="30"/>
      <c r="F3" s="29"/>
      <c r="G3" s="29"/>
      <c r="H3" s="29"/>
      <c r="I3" s="27"/>
      <c r="J3" s="30"/>
    </row>
    <row r="4" spans="1:10" x14ac:dyDescent="0.2">
      <c r="A4" s="144">
        <v>77</v>
      </c>
      <c r="B4" s="28"/>
      <c r="C4" s="6" t="s">
        <v>76</v>
      </c>
    </row>
    <row r="5" spans="1:10" x14ac:dyDescent="0.2">
      <c r="A5" s="144">
        <v>85</v>
      </c>
      <c r="B5" s="28"/>
      <c r="C5" s="6" t="s">
        <v>82</v>
      </c>
    </row>
    <row r="6" spans="1:10" x14ac:dyDescent="0.2">
      <c r="A6" s="144">
        <v>80</v>
      </c>
      <c r="B6" s="28"/>
      <c r="C6" s="6" t="s">
        <v>83</v>
      </c>
      <c r="G6" s="31"/>
    </row>
    <row r="7" spans="1:10" x14ac:dyDescent="0.2">
      <c r="A7" s="144">
        <v>95</v>
      </c>
      <c r="B7" s="28"/>
      <c r="C7" s="6" t="s">
        <v>77</v>
      </c>
      <c r="G7" s="31"/>
    </row>
    <row r="8" spans="1:10" x14ac:dyDescent="0.2">
      <c r="A8" s="144">
        <v>73</v>
      </c>
      <c r="B8" s="28"/>
      <c r="C8" s="6" t="s">
        <v>48</v>
      </c>
      <c r="G8" s="31"/>
    </row>
    <row r="9" spans="1:10" x14ac:dyDescent="0.2">
      <c r="A9" s="144">
        <v>64</v>
      </c>
      <c r="B9" s="28"/>
      <c r="C9" s="6" t="s">
        <v>84</v>
      </c>
      <c r="G9" s="31"/>
    </row>
    <row r="10" spans="1:10" x14ac:dyDescent="0.2">
      <c r="A10" s="144">
        <v>69</v>
      </c>
      <c r="B10" s="28"/>
      <c r="G10" s="31"/>
    </row>
    <row r="11" spans="1:10" x14ac:dyDescent="0.2">
      <c r="A11" s="144">
        <v>88</v>
      </c>
      <c r="B11" s="26"/>
      <c r="G11" s="31"/>
    </row>
    <row r="12" spans="1:10" x14ac:dyDescent="0.2">
      <c r="A12" s="144">
        <v>93</v>
      </c>
      <c r="G12" s="31"/>
    </row>
    <row r="13" spans="1:10" x14ac:dyDescent="0.2">
      <c r="A13" s="144">
        <v>97</v>
      </c>
    </row>
    <row r="14" spans="1:10" x14ac:dyDescent="0.2">
      <c r="A14" s="144">
        <v>72</v>
      </c>
    </row>
    <row r="15" spans="1:10" x14ac:dyDescent="0.2">
      <c r="A15" s="144">
        <v>91</v>
      </c>
    </row>
    <row r="16" spans="1:10" x14ac:dyDescent="0.2">
      <c r="A16" s="144">
        <v>87</v>
      </c>
    </row>
    <row r="17" spans="1:1" x14ac:dyDescent="0.2">
      <c r="A17" s="144">
        <v>93</v>
      </c>
    </row>
    <row r="18" spans="1:1" x14ac:dyDescent="0.2">
      <c r="A18" s="144">
        <v>87</v>
      </c>
    </row>
    <row r="19" spans="1:1" x14ac:dyDescent="0.2">
      <c r="A19" s="144">
        <v>93</v>
      </c>
    </row>
    <row r="20" spans="1:1" x14ac:dyDescent="0.2">
      <c r="A20" s="144">
        <v>68</v>
      </c>
    </row>
    <row r="21" spans="1:1" x14ac:dyDescent="0.2">
      <c r="A21" s="144">
        <v>80</v>
      </c>
    </row>
    <row r="22" spans="1:1" x14ac:dyDescent="0.2">
      <c r="A22" s="144">
        <v>99</v>
      </c>
    </row>
    <row r="23" spans="1:1" x14ac:dyDescent="0.2">
      <c r="A23" s="144">
        <v>77</v>
      </c>
    </row>
    <row r="24" spans="1:1" x14ac:dyDescent="0.2">
      <c r="A24" s="144">
        <v>83</v>
      </c>
    </row>
    <row r="25" spans="1:1" x14ac:dyDescent="0.2">
      <c r="A25" s="144">
        <v>99</v>
      </c>
    </row>
    <row r="26" spans="1:1" x14ac:dyDescent="0.2">
      <c r="A26" s="144">
        <v>95</v>
      </c>
    </row>
    <row r="27" spans="1:1" x14ac:dyDescent="0.2">
      <c r="A27" s="144">
        <v>73</v>
      </c>
    </row>
    <row r="28" spans="1:1" x14ac:dyDescent="0.2">
      <c r="A28" s="144">
        <v>98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70C0"/>
  </sheetPr>
  <dimension ref="A1:J42"/>
  <sheetViews>
    <sheetView zoomScale="145" zoomScaleNormal="145" workbookViewId="0">
      <selection activeCell="K10" sqref="K10"/>
    </sheetView>
  </sheetViews>
  <sheetFormatPr defaultColWidth="9.140625" defaultRowHeight="12.75" x14ac:dyDescent="0.2"/>
  <cols>
    <col min="1" max="1" width="18" style="10" bestFit="1" customWidth="1"/>
    <col min="2" max="2" width="10.42578125" style="10" bestFit="1" customWidth="1"/>
    <col min="3" max="4" width="9.5703125" style="10" bestFit="1" customWidth="1"/>
    <col min="5" max="5" width="8.5703125" style="10" bestFit="1" customWidth="1"/>
    <col min="6" max="6" width="15.85546875" style="10" customWidth="1"/>
    <col min="7" max="7" width="12" style="10" bestFit="1" customWidth="1"/>
    <col min="8" max="8" width="6" style="10" bestFit="1" customWidth="1"/>
    <col min="9" max="10" width="9.140625" style="155"/>
    <col min="11" max="16384" width="9.140625" style="10"/>
  </cols>
  <sheetData>
    <row r="1" spans="1:10" x14ac:dyDescent="0.2">
      <c r="A1" s="9"/>
      <c r="B1" s="33" t="s">
        <v>29</v>
      </c>
      <c r="C1" s="33" t="s">
        <v>30</v>
      </c>
      <c r="D1" s="33" t="s">
        <v>31</v>
      </c>
    </row>
    <row r="2" spans="1:10" x14ac:dyDescent="0.2">
      <c r="A2" s="12" t="s">
        <v>1</v>
      </c>
      <c r="B2" s="18">
        <v>0.01</v>
      </c>
      <c r="C2" s="18"/>
      <c r="D2" s="18"/>
    </row>
    <row r="3" spans="1:10" x14ac:dyDescent="0.2">
      <c r="A3" s="21" t="s">
        <v>27</v>
      </c>
      <c r="B3" s="13">
        <v>137000</v>
      </c>
      <c r="C3" s="13">
        <v>138370</v>
      </c>
      <c r="D3" s="13">
        <v>139750</v>
      </c>
      <c r="F3" s="48" t="s">
        <v>97</v>
      </c>
      <c r="G3" s="131">
        <v>234567</v>
      </c>
      <c r="I3" s="147">
        <v>1</v>
      </c>
      <c r="J3" s="156">
        <v>1</v>
      </c>
    </row>
    <row r="4" spans="1:10" x14ac:dyDescent="0.2">
      <c r="A4" s="21" t="s">
        <v>28</v>
      </c>
      <c r="B4" s="14">
        <v>26700</v>
      </c>
      <c r="C4" s="14">
        <v>26970</v>
      </c>
      <c r="D4" s="14">
        <v>27240</v>
      </c>
      <c r="F4" s="45" t="s">
        <v>87</v>
      </c>
      <c r="G4" s="45">
        <v>234567</v>
      </c>
      <c r="I4" s="147">
        <v>22</v>
      </c>
      <c r="J4" s="156">
        <v>22</v>
      </c>
    </row>
    <row r="5" spans="1:10" x14ac:dyDescent="0.2">
      <c r="A5" s="24" t="s">
        <v>1</v>
      </c>
      <c r="B5" s="37">
        <f>SUM(B3:B4)</f>
        <v>163700</v>
      </c>
      <c r="C5" s="37">
        <f>SUM(C3:C4)</f>
        <v>165340</v>
      </c>
      <c r="D5" s="37">
        <f>SUM(D3:D4)</f>
        <v>166990</v>
      </c>
      <c r="I5" s="147">
        <v>33</v>
      </c>
      <c r="J5" s="156">
        <v>33</v>
      </c>
    </row>
    <row r="6" spans="1:10" x14ac:dyDescent="0.2">
      <c r="A6" s="15"/>
      <c r="B6" s="16"/>
      <c r="C6" s="16"/>
      <c r="D6" s="16"/>
      <c r="F6" s="48"/>
      <c r="I6" s="147">
        <v>4444</v>
      </c>
      <c r="J6" s="156">
        <v>4444</v>
      </c>
    </row>
    <row r="7" spans="1:10" x14ac:dyDescent="0.2">
      <c r="A7" s="12" t="s">
        <v>2</v>
      </c>
      <c r="B7" s="13"/>
      <c r="C7" s="13"/>
      <c r="D7" s="13"/>
    </row>
    <row r="8" spans="1:10" x14ac:dyDescent="0.2">
      <c r="A8" s="21" t="s">
        <v>3</v>
      </c>
      <c r="B8" s="13">
        <v>76500</v>
      </c>
      <c r="C8" s="13">
        <v>77270</v>
      </c>
      <c r="D8" s="13">
        <v>78040</v>
      </c>
    </row>
    <row r="9" spans="1:10" ht="15" x14ac:dyDescent="0.35">
      <c r="A9" s="21" t="s">
        <v>4</v>
      </c>
      <c r="B9" s="14">
        <v>1300</v>
      </c>
      <c r="C9" s="14">
        <v>1310</v>
      </c>
      <c r="D9" s="14">
        <v>1320</v>
      </c>
      <c r="F9" s="47" t="s">
        <v>88</v>
      </c>
      <c r="G9" s="132">
        <v>234567</v>
      </c>
    </row>
    <row r="10" spans="1:10" x14ac:dyDescent="0.2">
      <c r="A10" s="21" t="s">
        <v>5</v>
      </c>
      <c r="B10" s="8">
        <v>500</v>
      </c>
      <c r="C10" s="14">
        <v>510</v>
      </c>
      <c r="D10" s="14">
        <v>520</v>
      </c>
    </row>
    <row r="11" spans="1:10" ht="15" x14ac:dyDescent="0.35">
      <c r="A11" s="24" t="s">
        <v>6</v>
      </c>
      <c r="B11" s="37">
        <f>SUM(B8:B10)</f>
        <v>78300</v>
      </c>
      <c r="C11" s="37">
        <f>SUM(C8:C10)</f>
        <v>79090</v>
      </c>
      <c r="D11" s="37">
        <f>SUM(D8:D10)</f>
        <v>79880</v>
      </c>
      <c r="F11" s="46" t="s">
        <v>86</v>
      </c>
      <c r="G11" s="46">
        <v>234567</v>
      </c>
    </row>
    <row r="12" spans="1:10" x14ac:dyDescent="0.2">
      <c r="A12" s="23" t="s">
        <v>7</v>
      </c>
      <c r="B12" s="40">
        <f>B5-B11</f>
        <v>85400</v>
      </c>
      <c r="C12" s="40">
        <f>C5-C11</f>
        <v>86250</v>
      </c>
      <c r="D12" s="40">
        <f>D5-D11</f>
        <v>87110</v>
      </c>
    </row>
    <row r="13" spans="1:10" x14ac:dyDescent="0.2">
      <c r="A13" s="23"/>
      <c r="B13" s="40"/>
      <c r="C13" s="40"/>
      <c r="D13" s="40"/>
    </row>
    <row r="15" spans="1:10" ht="25.5" x14ac:dyDescent="0.2">
      <c r="A15" s="10" t="s">
        <v>26</v>
      </c>
      <c r="B15" s="49" t="s">
        <v>47</v>
      </c>
      <c r="C15" s="3" t="s">
        <v>25</v>
      </c>
      <c r="D15" s="146" t="s">
        <v>101</v>
      </c>
      <c r="E15" s="146" t="s">
        <v>102</v>
      </c>
      <c r="G15" s="10" t="s">
        <v>89</v>
      </c>
      <c r="H15" s="10" t="s">
        <v>90</v>
      </c>
    </row>
    <row r="16" spans="1:10" x14ac:dyDescent="0.2">
      <c r="A16" s="4" t="s">
        <v>55</v>
      </c>
      <c r="B16" s="50">
        <v>39500</v>
      </c>
      <c r="C16" s="5">
        <f t="shared" ref="C16:C42" ca="1" si="0">DATEDIF(B16,TODAY(),"Y")</f>
        <v>7</v>
      </c>
      <c r="D16" s="148">
        <v>35470</v>
      </c>
      <c r="E16" s="149">
        <v>36786</v>
      </c>
    </row>
    <row r="17" spans="1:8" ht="14.25" x14ac:dyDescent="0.25">
      <c r="A17" s="150" t="s">
        <v>70</v>
      </c>
      <c r="B17" s="151">
        <v>36707</v>
      </c>
      <c r="C17" s="152">
        <f t="shared" ca="1" si="0"/>
        <v>15</v>
      </c>
      <c r="D17" s="153">
        <v>101140</v>
      </c>
      <c r="E17" s="154">
        <v>104892</v>
      </c>
      <c r="G17" s="10" t="s">
        <v>91</v>
      </c>
      <c r="H17" s="10" t="s">
        <v>92</v>
      </c>
    </row>
    <row r="18" spans="1:8" x14ac:dyDescent="0.2">
      <c r="A18" s="4" t="s">
        <v>64</v>
      </c>
      <c r="B18" s="50">
        <v>38320</v>
      </c>
      <c r="C18" s="5">
        <f t="shared" ca="1" si="0"/>
        <v>11</v>
      </c>
      <c r="D18" s="148">
        <v>60160</v>
      </c>
      <c r="E18" s="149">
        <v>62392</v>
      </c>
    </row>
    <row r="19" spans="1:8" x14ac:dyDescent="0.2">
      <c r="A19" s="4" t="s">
        <v>50</v>
      </c>
      <c r="B19" s="50">
        <v>42017</v>
      </c>
      <c r="C19" s="5">
        <f t="shared" ca="1" si="0"/>
        <v>1</v>
      </c>
      <c r="D19" s="148">
        <v>56848</v>
      </c>
      <c r="E19" s="149">
        <v>58958</v>
      </c>
    </row>
    <row r="20" spans="1:8" x14ac:dyDescent="0.2">
      <c r="A20" s="4" t="s">
        <v>60</v>
      </c>
      <c r="B20" s="50">
        <v>38786</v>
      </c>
      <c r="C20" s="5">
        <f t="shared" ca="1" si="0"/>
        <v>9</v>
      </c>
      <c r="D20" s="148">
        <v>132020</v>
      </c>
      <c r="E20" s="149">
        <v>136918</v>
      </c>
    </row>
    <row r="21" spans="1:8" x14ac:dyDescent="0.2">
      <c r="A21" s="4" t="s">
        <v>65</v>
      </c>
      <c r="B21" s="50">
        <v>41971</v>
      </c>
      <c r="C21" s="5">
        <f t="shared" ca="1" si="0"/>
        <v>1</v>
      </c>
      <c r="D21" s="148">
        <v>118700</v>
      </c>
      <c r="E21" s="149">
        <v>123104</v>
      </c>
    </row>
    <row r="22" spans="1:8" x14ac:dyDescent="0.2">
      <c r="A22" s="4" t="s">
        <v>72</v>
      </c>
      <c r="B22" s="50">
        <v>41844</v>
      </c>
      <c r="C22" s="5">
        <f t="shared" ca="1" si="0"/>
        <v>1</v>
      </c>
      <c r="D22" s="148">
        <v>21272</v>
      </c>
      <c r="E22" s="149">
        <v>22062</v>
      </c>
    </row>
    <row r="23" spans="1:8" x14ac:dyDescent="0.2">
      <c r="A23" s="4" t="s">
        <v>74</v>
      </c>
      <c r="B23" s="50">
        <v>34876</v>
      </c>
      <c r="C23" s="5">
        <f t="shared" ca="1" si="0"/>
        <v>20</v>
      </c>
      <c r="D23" s="148">
        <v>66464</v>
      </c>
      <c r="E23" s="149">
        <v>68930</v>
      </c>
    </row>
    <row r="24" spans="1:8" x14ac:dyDescent="0.2">
      <c r="A24" s="4" t="s">
        <v>67</v>
      </c>
      <c r="B24" s="50">
        <v>40039</v>
      </c>
      <c r="C24" s="5">
        <f t="shared" ca="1" si="0"/>
        <v>6</v>
      </c>
      <c r="D24" s="148">
        <v>141520</v>
      </c>
      <c r="E24" s="149">
        <v>146770</v>
      </c>
    </row>
    <row r="25" spans="1:8" x14ac:dyDescent="0.2">
      <c r="A25" s="4" t="s">
        <v>61</v>
      </c>
      <c r="B25" s="50">
        <v>36802</v>
      </c>
      <c r="C25" s="5">
        <f t="shared" ca="1" si="0"/>
        <v>15</v>
      </c>
      <c r="D25" s="148">
        <v>98520</v>
      </c>
      <c r="E25" s="149">
        <v>102176</v>
      </c>
    </row>
    <row r="26" spans="1:8" x14ac:dyDescent="0.2">
      <c r="A26" s="4" t="s">
        <v>59</v>
      </c>
      <c r="B26" s="50">
        <v>36973</v>
      </c>
      <c r="C26" s="5">
        <f t="shared" ca="1" si="0"/>
        <v>14</v>
      </c>
      <c r="D26" s="148">
        <v>178620</v>
      </c>
      <c r="E26" s="149">
        <v>185246</v>
      </c>
    </row>
    <row r="27" spans="1:8" x14ac:dyDescent="0.2">
      <c r="A27" s="4" t="s">
        <v>52</v>
      </c>
      <c r="B27" s="50">
        <v>39448</v>
      </c>
      <c r="C27" s="5">
        <f t="shared" ca="1" si="0"/>
        <v>8</v>
      </c>
      <c r="D27" s="148">
        <v>17784</v>
      </c>
      <c r="E27" s="149">
        <v>18444</v>
      </c>
    </row>
    <row r="28" spans="1:8" x14ac:dyDescent="0.2">
      <c r="A28" s="4" t="s">
        <v>57</v>
      </c>
      <c r="B28" s="50">
        <v>36804</v>
      </c>
      <c r="C28" s="5">
        <f t="shared" ca="1" si="0"/>
        <v>15</v>
      </c>
      <c r="D28" s="148">
        <v>154700</v>
      </c>
      <c r="E28" s="149">
        <v>160440</v>
      </c>
    </row>
    <row r="29" spans="1:8" x14ac:dyDescent="0.2">
      <c r="A29" s="4" t="s">
        <v>66</v>
      </c>
      <c r="B29" s="50">
        <v>35293</v>
      </c>
      <c r="C29" s="5">
        <f t="shared" ca="1" si="0"/>
        <v>19</v>
      </c>
      <c r="D29" s="148">
        <v>122800</v>
      </c>
      <c r="E29" s="149">
        <v>127356</v>
      </c>
    </row>
    <row r="30" spans="1:8" x14ac:dyDescent="0.2">
      <c r="A30" s="4" t="s">
        <v>53</v>
      </c>
      <c r="B30" s="50">
        <v>37232</v>
      </c>
      <c r="C30" s="5">
        <f t="shared" ca="1" si="0"/>
        <v>14</v>
      </c>
      <c r="D30" s="148">
        <v>53020</v>
      </c>
      <c r="E30" s="149">
        <v>54988</v>
      </c>
    </row>
    <row r="31" spans="1:8" x14ac:dyDescent="0.2">
      <c r="A31" s="4" t="s">
        <v>68</v>
      </c>
      <c r="B31" s="50">
        <v>37910</v>
      </c>
      <c r="C31" s="5">
        <f t="shared" ca="1" si="0"/>
        <v>12</v>
      </c>
      <c r="D31" s="148">
        <v>95240</v>
      </c>
      <c r="E31" s="149">
        <v>98774</v>
      </c>
    </row>
    <row r="32" spans="1:8" x14ac:dyDescent="0.2">
      <c r="A32" s="4" t="s">
        <v>49</v>
      </c>
      <c r="B32" s="50">
        <v>42338</v>
      </c>
      <c r="C32" s="5">
        <f t="shared" ca="1" si="0"/>
        <v>0</v>
      </c>
      <c r="D32" s="148">
        <v>168600</v>
      </c>
      <c r="E32" s="149">
        <v>174856</v>
      </c>
    </row>
    <row r="33" spans="1:5" x14ac:dyDescent="0.2">
      <c r="A33" s="4" t="s">
        <v>54</v>
      </c>
      <c r="B33" s="50">
        <v>36972</v>
      </c>
      <c r="C33" s="5">
        <f t="shared" ca="1" si="0"/>
        <v>14</v>
      </c>
      <c r="D33" s="148">
        <v>97600</v>
      </c>
      <c r="E33" s="149">
        <v>101220</v>
      </c>
    </row>
    <row r="34" spans="1:5" x14ac:dyDescent="0.2">
      <c r="A34" s="4" t="s">
        <v>58</v>
      </c>
      <c r="B34" s="50">
        <v>37130</v>
      </c>
      <c r="C34" s="5">
        <f t="shared" ca="1" si="0"/>
        <v>14</v>
      </c>
      <c r="D34" s="148">
        <v>155900</v>
      </c>
      <c r="E34" s="149">
        <v>161684</v>
      </c>
    </row>
    <row r="35" spans="1:5" x14ac:dyDescent="0.2">
      <c r="A35" s="4" t="s">
        <v>69</v>
      </c>
      <c r="B35" s="50">
        <v>37029</v>
      </c>
      <c r="C35" s="5">
        <f t="shared" ca="1" si="0"/>
        <v>14</v>
      </c>
      <c r="D35" s="148">
        <v>79040</v>
      </c>
      <c r="E35" s="149">
        <v>81972</v>
      </c>
    </row>
    <row r="36" spans="1:5" x14ac:dyDescent="0.2">
      <c r="A36" s="4" t="s">
        <v>51</v>
      </c>
      <c r="B36" s="50">
        <v>41375</v>
      </c>
      <c r="C36" s="5">
        <f t="shared" ca="1" si="0"/>
        <v>2</v>
      </c>
      <c r="D36" s="148">
        <v>161760</v>
      </c>
      <c r="E36" s="149">
        <v>167762</v>
      </c>
    </row>
    <row r="37" spans="1:5" x14ac:dyDescent="0.2">
      <c r="A37" s="4" t="s">
        <v>56</v>
      </c>
      <c r="B37" s="50">
        <v>34878</v>
      </c>
      <c r="C37" s="5">
        <f t="shared" ca="1" si="0"/>
        <v>20</v>
      </c>
      <c r="D37" s="148">
        <v>79240</v>
      </c>
      <c r="E37" s="149">
        <v>82180</v>
      </c>
    </row>
    <row r="38" spans="1:5" x14ac:dyDescent="0.2">
      <c r="A38" s="4" t="s">
        <v>71</v>
      </c>
      <c r="B38" s="50">
        <v>37287</v>
      </c>
      <c r="C38" s="5">
        <f t="shared" ca="1" si="0"/>
        <v>13</v>
      </c>
      <c r="D38" s="148">
        <v>168400</v>
      </c>
      <c r="E38" s="149">
        <v>174648</v>
      </c>
    </row>
    <row r="39" spans="1:5" x14ac:dyDescent="0.2">
      <c r="A39" s="4" t="s">
        <v>75</v>
      </c>
      <c r="B39" s="50">
        <v>36122</v>
      </c>
      <c r="C39" s="5">
        <f t="shared" ca="1" si="0"/>
        <v>17</v>
      </c>
      <c r="D39" s="148">
        <v>49420</v>
      </c>
      <c r="E39" s="149">
        <v>51254</v>
      </c>
    </row>
    <row r="40" spans="1:5" x14ac:dyDescent="0.2">
      <c r="A40" s="4" t="s">
        <v>73</v>
      </c>
      <c r="B40" s="50">
        <v>38237</v>
      </c>
      <c r="C40" s="5">
        <f t="shared" ca="1" si="0"/>
        <v>11</v>
      </c>
      <c r="D40" s="148">
        <v>123720</v>
      </c>
      <c r="E40" s="149">
        <v>128310</v>
      </c>
    </row>
    <row r="41" spans="1:5" x14ac:dyDescent="0.2">
      <c r="A41" s="4" t="s">
        <v>62</v>
      </c>
      <c r="B41" s="50">
        <v>35599</v>
      </c>
      <c r="C41" s="5">
        <f t="shared" ca="1" si="0"/>
        <v>18</v>
      </c>
      <c r="D41" s="148">
        <v>93820</v>
      </c>
      <c r="E41" s="149">
        <v>97300</v>
      </c>
    </row>
    <row r="42" spans="1:5" x14ac:dyDescent="0.2">
      <c r="A42" s="4" t="s">
        <v>63</v>
      </c>
      <c r="B42" s="50">
        <v>39654</v>
      </c>
      <c r="C42" s="5">
        <f t="shared" ca="1" si="0"/>
        <v>7</v>
      </c>
      <c r="D42" s="148">
        <v>61840</v>
      </c>
      <c r="E42" s="149">
        <v>64134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  <pageSetUpPr autoPageBreaks="0"/>
  </sheetPr>
  <dimension ref="A1:H34"/>
  <sheetViews>
    <sheetView showGridLines="0" zoomScale="115" zoomScaleNormal="115" workbookViewId="0"/>
  </sheetViews>
  <sheetFormatPr defaultColWidth="9.140625" defaultRowHeight="12.75" x14ac:dyDescent="0.2"/>
  <cols>
    <col min="1" max="1" width="19.5703125" style="10" customWidth="1"/>
    <col min="2" max="2" width="10.140625" style="10" bestFit="1" customWidth="1"/>
    <col min="3" max="3" width="10.140625" style="10" customWidth="1"/>
    <col min="4" max="5" width="10.140625" style="10" bestFit="1" customWidth="1"/>
    <col min="6" max="6" width="9.140625" style="10"/>
    <col min="7" max="7" width="10.42578125" style="10" bestFit="1" customWidth="1"/>
    <col min="8" max="8" width="38.28515625" style="10" customWidth="1"/>
    <col min="9" max="16384" width="9.140625" style="10"/>
  </cols>
  <sheetData>
    <row r="1" spans="1:8" ht="21.75" thickBot="1" x14ac:dyDescent="0.4">
      <c r="A1" s="22" t="s">
        <v>100</v>
      </c>
      <c r="B1" s="7"/>
      <c r="C1" s="7"/>
      <c r="D1" s="7"/>
      <c r="E1" s="11"/>
    </row>
    <row r="2" spans="1:8" ht="13.5" thickBot="1" x14ac:dyDescent="0.25">
      <c r="A2" s="9"/>
      <c r="B2" s="33" t="s">
        <v>29</v>
      </c>
      <c r="C2" s="33" t="s">
        <v>30</v>
      </c>
      <c r="D2" s="33" t="s">
        <v>31</v>
      </c>
      <c r="E2" s="51" t="s">
        <v>0</v>
      </c>
      <c r="G2" s="157" t="s">
        <v>93</v>
      </c>
      <c r="H2" s="158" t="s">
        <v>96</v>
      </c>
    </row>
    <row r="3" spans="1:8" ht="13.5" thickBot="1" x14ac:dyDescent="0.25">
      <c r="A3" s="12" t="s">
        <v>1</v>
      </c>
      <c r="B3" s="18">
        <v>0.01</v>
      </c>
      <c r="C3" s="18"/>
      <c r="D3" s="18"/>
      <c r="E3" s="34"/>
      <c r="G3" s="157" t="s">
        <v>106</v>
      </c>
      <c r="H3" s="158"/>
    </row>
    <row r="4" spans="1:8" x14ac:dyDescent="0.2">
      <c r="A4" s="21" t="s">
        <v>27</v>
      </c>
      <c r="B4" s="62">
        <v>137000</v>
      </c>
      <c r="C4" s="63">
        <v>138370</v>
      </c>
      <c r="D4" s="13">
        <v>139750</v>
      </c>
      <c r="E4" s="52">
        <f>SUM(B4:D4)</f>
        <v>415120</v>
      </c>
      <c r="G4" s="159" t="s">
        <v>94</v>
      </c>
      <c r="H4" s="160" t="s">
        <v>95</v>
      </c>
    </row>
    <row r="5" spans="1:8" x14ac:dyDescent="0.2">
      <c r="A5" s="21" t="s">
        <v>28</v>
      </c>
      <c r="B5" s="64">
        <v>26700</v>
      </c>
      <c r="C5" s="65">
        <v>26970</v>
      </c>
      <c r="D5" s="14">
        <v>27240</v>
      </c>
      <c r="E5" s="53">
        <f>SUM(B5:D5)</f>
        <v>80910</v>
      </c>
      <c r="G5" s="159" t="s">
        <v>107</v>
      </c>
      <c r="H5" s="160"/>
    </row>
    <row r="6" spans="1:8" ht="13.5" thickBot="1" x14ac:dyDescent="0.25">
      <c r="A6" s="135" t="s">
        <v>1</v>
      </c>
      <c r="B6" s="66">
        <f>SUM(B4:B5)</f>
        <v>163700</v>
      </c>
      <c r="C6" s="67">
        <f>SUM(C4:C5)</f>
        <v>165340</v>
      </c>
      <c r="D6" s="37">
        <f>SUM(D4:D5)</f>
        <v>166990</v>
      </c>
      <c r="E6" s="54">
        <f>SUM(E4:E5)</f>
        <v>496030</v>
      </c>
    </row>
    <row r="7" spans="1:8" ht="13.5" thickBot="1" x14ac:dyDescent="0.25">
      <c r="A7" s="15"/>
      <c r="B7" s="16"/>
      <c r="C7" s="16"/>
      <c r="D7" s="16"/>
      <c r="E7" s="38"/>
      <c r="G7" s="68"/>
      <c r="H7" s="68"/>
    </row>
    <row r="8" spans="1:8" ht="13.5" thickBot="1" x14ac:dyDescent="0.25">
      <c r="A8" s="12" t="s">
        <v>2</v>
      </c>
      <c r="B8" s="13"/>
      <c r="C8" s="13"/>
      <c r="D8" s="13"/>
      <c r="E8" s="39"/>
      <c r="G8" s="68"/>
      <c r="H8" s="68"/>
    </row>
    <row r="9" spans="1:8" ht="14.25" thickTop="1" thickBot="1" x14ac:dyDescent="0.25">
      <c r="A9" s="21" t="s">
        <v>3</v>
      </c>
      <c r="B9" s="13">
        <v>76500</v>
      </c>
      <c r="C9" s="13">
        <v>77270</v>
      </c>
      <c r="D9" s="13">
        <v>78040</v>
      </c>
      <c r="E9" s="55">
        <f>SUM(B9:D9)</f>
        <v>231810</v>
      </c>
      <c r="G9" s="68"/>
      <c r="H9" s="68"/>
    </row>
    <row r="10" spans="1:8" ht="14.25" thickTop="1" thickBot="1" x14ac:dyDescent="0.25">
      <c r="A10" s="21" t="s">
        <v>4</v>
      </c>
      <c r="B10" s="14">
        <v>1300</v>
      </c>
      <c r="C10" s="14">
        <v>1310</v>
      </c>
      <c r="D10" s="14">
        <v>1320</v>
      </c>
      <c r="E10" s="56">
        <f>SUM(B10:D10)</f>
        <v>3930</v>
      </c>
      <c r="G10" s="68"/>
      <c r="H10" s="68"/>
    </row>
    <row r="11" spans="1:8" ht="14.25" thickTop="1" thickBot="1" x14ac:dyDescent="0.25">
      <c r="A11" s="21" t="s">
        <v>5</v>
      </c>
      <c r="B11" s="8">
        <v>500</v>
      </c>
      <c r="C11" s="14">
        <v>510</v>
      </c>
      <c r="D11" s="14">
        <v>520</v>
      </c>
      <c r="E11" s="56">
        <f>SUM(B11:D11)</f>
        <v>1530</v>
      </c>
      <c r="G11" s="68"/>
      <c r="H11" s="68"/>
    </row>
    <row r="12" spans="1:8" ht="14.25" thickTop="1" thickBot="1" x14ac:dyDescent="0.25">
      <c r="A12" s="24" t="s">
        <v>6</v>
      </c>
      <c r="B12" s="37">
        <f>SUM(B9:B11)</f>
        <v>78300</v>
      </c>
      <c r="C12" s="37">
        <f>SUM(C9:C11)</f>
        <v>79090</v>
      </c>
      <c r="D12" s="37">
        <f>SUM(D9:D11)</f>
        <v>79880</v>
      </c>
      <c r="E12" s="56">
        <f>SUM(E9:E11)</f>
        <v>237270</v>
      </c>
    </row>
    <row r="13" spans="1:8" ht="14.25" thickTop="1" thickBot="1" x14ac:dyDescent="0.25">
      <c r="A13" s="23" t="s">
        <v>7</v>
      </c>
      <c r="B13" s="40">
        <f>B6-B12</f>
        <v>85400</v>
      </c>
      <c r="C13" s="40">
        <f>C6-C12</f>
        <v>86250</v>
      </c>
      <c r="D13" s="40">
        <f>D6-D12</f>
        <v>87110</v>
      </c>
      <c r="E13" s="57">
        <f>E6-E12</f>
        <v>258760</v>
      </c>
      <c r="G13" s="69"/>
      <c r="H13" s="70"/>
    </row>
    <row r="14" spans="1:8" ht="13.5" thickTop="1" x14ac:dyDescent="0.2">
      <c r="A14" s="42"/>
      <c r="B14" s="13"/>
      <c r="C14" s="13"/>
      <c r="D14" s="13"/>
      <c r="E14" s="39"/>
      <c r="G14" s="71"/>
      <c r="H14" s="72"/>
    </row>
    <row r="15" spans="1:8" ht="13.5" thickBot="1" x14ac:dyDescent="0.25">
      <c r="A15" s="12" t="s">
        <v>37</v>
      </c>
      <c r="B15" s="13"/>
      <c r="C15" s="13"/>
      <c r="D15" s="13"/>
      <c r="E15" s="39"/>
      <c r="G15" s="71"/>
      <c r="H15" s="72"/>
    </row>
    <row r="16" spans="1:8" ht="13.5" thickBot="1" x14ac:dyDescent="0.25">
      <c r="A16" s="20" t="s">
        <v>8</v>
      </c>
      <c r="B16" s="58">
        <v>18400</v>
      </c>
      <c r="C16" s="59">
        <v>18580</v>
      </c>
      <c r="D16" s="59">
        <v>18770</v>
      </c>
      <c r="E16" s="35">
        <f t="shared" ref="E16:E31" si="0">SUM(B16:D16)</f>
        <v>55750</v>
      </c>
      <c r="G16" s="71"/>
      <c r="H16" s="72"/>
    </row>
    <row r="17" spans="1:8" ht="13.5" thickBot="1" x14ac:dyDescent="0.25">
      <c r="A17" s="20" t="s">
        <v>9</v>
      </c>
      <c r="B17" s="60">
        <v>175</v>
      </c>
      <c r="C17" s="61">
        <v>180</v>
      </c>
      <c r="D17" s="61">
        <v>180</v>
      </c>
      <c r="E17" s="36">
        <f t="shared" si="0"/>
        <v>535</v>
      </c>
      <c r="G17" s="73"/>
      <c r="H17" s="74"/>
    </row>
    <row r="18" spans="1:8" ht="13.5" thickBot="1" x14ac:dyDescent="0.25">
      <c r="A18" s="20" t="s">
        <v>10</v>
      </c>
      <c r="B18" s="60">
        <v>200</v>
      </c>
      <c r="C18" s="61">
        <v>200</v>
      </c>
      <c r="D18" s="61">
        <v>200</v>
      </c>
      <c r="E18" s="36">
        <f t="shared" si="0"/>
        <v>600</v>
      </c>
    </row>
    <row r="19" spans="1:8" ht="13.5" thickBot="1" x14ac:dyDescent="0.25">
      <c r="A19" s="20" t="s">
        <v>11</v>
      </c>
      <c r="B19" s="60">
        <v>162</v>
      </c>
      <c r="C19" s="61">
        <v>160</v>
      </c>
      <c r="D19" s="61">
        <v>160</v>
      </c>
      <c r="E19" s="36">
        <f t="shared" si="0"/>
        <v>482</v>
      </c>
    </row>
    <row r="20" spans="1:8" ht="13.5" thickBot="1" x14ac:dyDescent="0.25">
      <c r="A20" s="20" t="s">
        <v>12</v>
      </c>
      <c r="B20" s="60">
        <v>200</v>
      </c>
      <c r="C20" s="61">
        <v>200</v>
      </c>
      <c r="D20" s="61">
        <v>200</v>
      </c>
      <c r="E20" s="36">
        <f t="shared" si="0"/>
        <v>600</v>
      </c>
    </row>
    <row r="21" spans="1:8" ht="13.5" thickBot="1" x14ac:dyDescent="0.25">
      <c r="A21" s="20" t="s">
        <v>13</v>
      </c>
      <c r="B21" s="60">
        <v>3800</v>
      </c>
      <c r="C21" s="61">
        <v>3840</v>
      </c>
      <c r="D21" s="61">
        <v>3880</v>
      </c>
      <c r="E21" s="36">
        <f t="shared" si="0"/>
        <v>11520</v>
      </c>
    </row>
    <row r="22" spans="1:8" ht="13.5" thickBot="1" x14ac:dyDescent="0.25">
      <c r="A22" s="20" t="s">
        <v>14</v>
      </c>
      <c r="B22" s="60">
        <v>300</v>
      </c>
      <c r="C22" s="61">
        <v>300</v>
      </c>
      <c r="D22" s="61">
        <v>300</v>
      </c>
      <c r="E22" s="36">
        <f t="shared" si="0"/>
        <v>900</v>
      </c>
    </row>
    <row r="23" spans="1:8" ht="13.5" thickBot="1" x14ac:dyDescent="0.25">
      <c r="A23" s="20" t="s">
        <v>15</v>
      </c>
      <c r="B23" s="60">
        <v>700</v>
      </c>
      <c r="C23" s="61">
        <v>710</v>
      </c>
      <c r="D23" s="61">
        <v>720</v>
      </c>
      <c r="E23" s="36">
        <f t="shared" si="0"/>
        <v>2130</v>
      </c>
    </row>
    <row r="24" spans="1:8" x14ac:dyDescent="0.2">
      <c r="A24" s="20" t="s">
        <v>16</v>
      </c>
      <c r="B24" s="8">
        <v>2300</v>
      </c>
      <c r="C24" s="14">
        <v>2320</v>
      </c>
      <c r="D24" s="14">
        <v>2340</v>
      </c>
      <c r="E24" s="36">
        <f t="shared" si="0"/>
        <v>6960</v>
      </c>
    </row>
    <row r="25" spans="1:8" x14ac:dyDescent="0.2">
      <c r="A25" s="20" t="s">
        <v>17</v>
      </c>
      <c r="B25" s="8">
        <v>21600</v>
      </c>
      <c r="C25" s="14">
        <v>21820</v>
      </c>
      <c r="D25" s="14">
        <v>22040</v>
      </c>
      <c r="E25" s="36">
        <f t="shared" si="0"/>
        <v>65460</v>
      </c>
    </row>
    <row r="26" spans="1:8" x14ac:dyDescent="0.2">
      <c r="A26" s="20" t="s">
        <v>18</v>
      </c>
      <c r="B26" s="8">
        <v>1100</v>
      </c>
      <c r="C26" s="14">
        <v>1110</v>
      </c>
      <c r="D26" s="14">
        <v>1120</v>
      </c>
      <c r="E26" s="36">
        <f t="shared" si="0"/>
        <v>3330</v>
      </c>
    </row>
    <row r="27" spans="1:8" x14ac:dyDescent="0.2">
      <c r="A27" s="20" t="s">
        <v>19</v>
      </c>
      <c r="B27" s="8">
        <v>1300</v>
      </c>
      <c r="C27" s="14">
        <v>1310</v>
      </c>
      <c r="D27" s="14">
        <v>1320</v>
      </c>
      <c r="E27" s="36">
        <f t="shared" si="0"/>
        <v>3930</v>
      </c>
    </row>
    <row r="28" spans="1:8" x14ac:dyDescent="0.2">
      <c r="A28" s="20" t="s">
        <v>20</v>
      </c>
      <c r="B28" s="8">
        <v>500</v>
      </c>
      <c r="C28" s="14">
        <v>510</v>
      </c>
      <c r="D28" s="14">
        <v>520</v>
      </c>
      <c r="E28" s="36">
        <f t="shared" si="0"/>
        <v>1530</v>
      </c>
    </row>
    <row r="29" spans="1:8" x14ac:dyDescent="0.2">
      <c r="A29" s="20" t="s">
        <v>21</v>
      </c>
      <c r="B29" s="8">
        <v>900</v>
      </c>
      <c r="C29" s="14">
        <v>910</v>
      </c>
      <c r="D29" s="14">
        <v>920</v>
      </c>
      <c r="E29" s="36">
        <f t="shared" si="0"/>
        <v>2730</v>
      </c>
    </row>
    <row r="30" spans="1:8" x14ac:dyDescent="0.2">
      <c r="A30" s="20" t="s">
        <v>22</v>
      </c>
      <c r="B30" s="8">
        <v>300</v>
      </c>
      <c r="C30" s="14">
        <v>300</v>
      </c>
      <c r="D30" s="14">
        <v>300</v>
      </c>
      <c r="E30" s="36">
        <f t="shared" si="0"/>
        <v>900</v>
      </c>
    </row>
    <row r="31" spans="1:8" x14ac:dyDescent="0.2">
      <c r="A31" s="20" t="s">
        <v>23</v>
      </c>
      <c r="B31" s="8">
        <v>165</v>
      </c>
      <c r="C31" s="14">
        <v>170</v>
      </c>
      <c r="D31" s="14">
        <v>170</v>
      </c>
      <c r="E31" s="36">
        <f t="shared" si="0"/>
        <v>505</v>
      </c>
    </row>
    <row r="32" spans="1:8" x14ac:dyDescent="0.2">
      <c r="A32" s="23" t="s">
        <v>24</v>
      </c>
      <c r="B32" s="40">
        <f>SUM(B16:B31)</f>
        <v>52102</v>
      </c>
      <c r="C32" s="40">
        <f>SUM(C16:C31)</f>
        <v>52620</v>
      </c>
      <c r="D32" s="40">
        <f>SUM(D16:D31)</f>
        <v>53140</v>
      </c>
      <c r="E32" s="41">
        <f>SUM(E16:E31)</f>
        <v>157862</v>
      </c>
    </row>
    <row r="33" spans="1:5" x14ac:dyDescent="0.2">
      <c r="A33" s="17"/>
      <c r="B33" s="13"/>
      <c r="C33" s="13"/>
      <c r="D33" s="13"/>
      <c r="E33" s="39"/>
    </row>
    <row r="34" spans="1:5" x14ac:dyDescent="0.2">
      <c r="A34" s="25" t="s">
        <v>7</v>
      </c>
      <c r="B34" s="43">
        <f>B13-B32</f>
        <v>33298</v>
      </c>
      <c r="C34" s="43">
        <f>C13-C32</f>
        <v>33630</v>
      </c>
      <c r="D34" s="43">
        <f>D13-D32</f>
        <v>33970</v>
      </c>
      <c r="E34" s="44">
        <f>E13-E32</f>
        <v>100898</v>
      </c>
    </row>
  </sheetData>
  <mergeCells count="2">
    <mergeCell ref="H2:H3"/>
    <mergeCell ref="H4:H5"/>
  </mergeCells>
  <printOptions gridLines="1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M15"/>
  <sheetViews>
    <sheetView zoomScale="145" zoomScaleNormal="145" workbookViewId="0">
      <selection activeCell="I9" sqref="I9"/>
    </sheetView>
  </sheetViews>
  <sheetFormatPr defaultColWidth="9.140625" defaultRowHeight="15" x14ac:dyDescent="0.25"/>
  <cols>
    <col min="1" max="1" width="18.85546875" style="110" customWidth="1"/>
    <col min="2" max="7" width="9.5703125" style="110" bestFit="1" customWidth="1"/>
    <col min="8" max="8" width="11.140625" style="110" bestFit="1" customWidth="1"/>
    <col min="9" max="9" width="9.5703125" style="110" bestFit="1" customWidth="1"/>
    <col min="10" max="10" width="9.140625" style="110"/>
    <col min="11" max="13" width="4.42578125" style="110" bestFit="1" customWidth="1"/>
    <col min="14" max="16384" width="9.140625" style="110"/>
  </cols>
  <sheetData>
    <row r="1" spans="1:13" s="111" customFormat="1" ht="26.25" x14ac:dyDescent="0.4">
      <c r="A1" s="1" t="s">
        <v>104</v>
      </c>
      <c r="B1" s="1"/>
      <c r="C1" s="1"/>
      <c r="D1" s="1"/>
      <c r="E1" s="1"/>
      <c r="F1" s="1"/>
      <c r="G1" s="1"/>
      <c r="H1" s="1"/>
      <c r="I1" s="1"/>
      <c r="J1" s="129"/>
      <c r="K1" s="130"/>
      <c r="L1" s="129"/>
    </row>
    <row r="2" spans="1:13" x14ac:dyDescent="0.25">
      <c r="A2" s="2" t="s">
        <v>103</v>
      </c>
      <c r="B2" s="2"/>
      <c r="C2" s="2"/>
      <c r="D2" s="2"/>
      <c r="E2" s="2"/>
      <c r="F2" s="2"/>
      <c r="G2" s="2"/>
      <c r="H2" s="2"/>
      <c r="I2" s="2"/>
      <c r="J2" s="112"/>
      <c r="K2" s="113"/>
      <c r="L2" s="112"/>
    </row>
    <row r="3" spans="1:13" x14ac:dyDescent="0.25">
      <c r="A3" s="114"/>
      <c r="B3" s="115" t="s">
        <v>29</v>
      </c>
      <c r="C3" s="115" t="s">
        <v>30</v>
      </c>
      <c r="D3" s="115" t="s">
        <v>31</v>
      </c>
      <c r="E3" s="115" t="s">
        <v>32</v>
      </c>
      <c r="F3" s="115" t="s">
        <v>33</v>
      </c>
      <c r="G3" s="115" t="s">
        <v>34</v>
      </c>
      <c r="H3" s="115" t="s">
        <v>35</v>
      </c>
      <c r="I3" s="115" t="s">
        <v>36</v>
      </c>
      <c r="J3" s="112"/>
      <c r="K3" s="116">
        <v>416</v>
      </c>
      <c r="L3" s="116">
        <v>127</v>
      </c>
      <c r="M3" s="116">
        <v>371</v>
      </c>
    </row>
    <row r="4" spans="1:13" x14ac:dyDescent="0.25">
      <c r="A4" s="117" t="s">
        <v>27</v>
      </c>
      <c r="B4" s="118">
        <v>120</v>
      </c>
      <c r="C4" s="118">
        <v>180</v>
      </c>
      <c r="D4" s="118">
        <v>250</v>
      </c>
      <c r="E4" s="118">
        <v>240</v>
      </c>
      <c r="F4" s="118">
        <v>300</v>
      </c>
      <c r="G4" s="118">
        <v>450</v>
      </c>
      <c r="H4" s="119">
        <f>SUM(B4:G4)</f>
        <v>1540</v>
      </c>
      <c r="I4" s="119">
        <f>AVERAGE(B4:G4)</f>
        <v>256.66666666666669</v>
      </c>
      <c r="J4" s="112"/>
      <c r="K4" s="116">
        <v>306</v>
      </c>
      <c r="L4" s="116">
        <v>545</v>
      </c>
      <c r="M4" s="116">
        <v>156</v>
      </c>
    </row>
    <row r="5" spans="1:13" x14ac:dyDescent="0.25">
      <c r="A5" s="117" t="s">
        <v>37</v>
      </c>
      <c r="B5" s="120">
        <v>100</v>
      </c>
      <c r="C5" s="120">
        <v>130</v>
      </c>
      <c r="D5" s="120">
        <v>120</v>
      </c>
      <c r="E5" s="120">
        <v>220</v>
      </c>
      <c r="F5" s="120">
        <v>260</v>
      </c>
      <c r="G5" s="120">
        <v>350</v>
      </c>
      <c r="H5" s="121">
        <f>SUM(B5:G5)</f>
        <v>1180</v>
      </c>
      <c r="I5" s="121">
        <f>AVERAGE(B5:G5)</f>
        <v>196.66666666666666</v>
      </c>
      <c r="J5" s="112"/>
      <c r="K5" s="116">
        <v>152</v>
      </c>
      <c r="L5" s="116">
        <v>932</v>
      </c>
      <c r="M5" s="116">
        <v>844</v>
      </c>
    </row>
    <row r="6" spans="1:13" x14ac:dyDescent="0.25">
      <c r="A6" s="117" t="s">
        <v>38</v>
      </c>
      <c r="B6" s="121">
        <f t="shared" ref="B6:G6" si="0">B4-B5</f>
        <v>20</v>
      </c>
      <c r="C6" s="121">
        <f t="shared" si="0"/>
        <v>50</v>
      </c>
      <c r="D6" s="121">
        <f t="shared" si="0"/>
        <v>130</v>
      </c>
      <c r="E6" s="121">
        <f t="shared" si="0"/>
        <v>20</v>
      </c>
      <c r="F6" s="121">
        <f t="shared" si="0"/>
        <v>40</v>
      </c>
      <c r="G6" s="121">
        <f t="shared" si="0"/>
        <v>100</v>
      </c>
      <c r="H6" s="121">
        <f>SUM(B6:G6)</f>
        <v>360</v>
      </c>
      <c r="I6" s="122">
        <f>AVERAGE(B6:G6)</f>
        <v>60</v>
      </c>
      <c r="J6" s="112"/>
      <c r="K6" s="116">
        <v>221</v>
      </c>
      <c r="L6" s="116">
        <v>225</v>
      </c>
      <c r="M6" s="116">
        <v>559</v>
      </c>
    </row>
    <row r="7" spans="1:13" x14ac:dyDescent="0.25">
      <c r="A7" s="117" t="s">
        <v>39</v>
      </c>
      <c r="B7" s="121">
        <f>B6</f>
        <v>20</v>
      </c>
      <c r="C7" s="121">
        <f>C6+B7</f>
        <v>70</v>
      </c>
      <c r="D7" s="121">
        <f>D6+C7</f>
        <v>200</v>
      </c>
      <c r="E7" s="121">
        <f>E6+D7</f>
        <v>220</v>
      </c>
      <c r="F7" s="121">
        <f>F6+E7</f>
        <v>260</v>
      </c>
      <c r="G7" s="121">
        <f>G6+F7</f>
        <v>360</v>
      </c>
      <c r="H7" s="121"/>
      <c r="I7" s="121"/>
      <c r="J7" s="112"/>
      <c r="K7" s="116">
        <v>212</v>
      </c>
      <c r="L7" s="116">
        <v>786</v>
      </c>
      <c r="M7" s="116">
        <v>909</v>
      </c>
    </row>
    <row r="8" spans="1:13" ht="20.25" customHeight="1" x14ac:dyDescent="0.25">
      <c r="A8" s="117" t="s">
        <v>40</v>
      </c>
      <c r="B8" s="123"/>
      <c r="C8" s="123"/>
      <c r="D8" s="123"/>
      <c r="E8" s="123"/>
      <c r="F8" s="123"/>
      <c r="G8" s="123"/>
      <c r="H8" s="122"/>
      <c r="I8" s="122"/>
      <c r="J8" s="112"/>
      <c r="K8" s="112"/>
      <c r="L8" s="112"/>
    </row>
    <row r="9" spans="1:13" x14ac:dyDescent="0.25">
      <c r="A9" s="124" t="s">
        <v>41</v>
      </c>
      <c r="B9" s="112"/>
      <c r="C9" s="125">
        <f t="shared" ref="C9:G10" si="1">(C4-B4)/B4</f>
        <v>0.5</v>
      </c>
      <c r="D9" s="125">
        <f t="shared" si="1"/>
        <v>0.3888888888888889</v>
      </c>
      <c r="E9" s="125">
        <f t="shared" si="1"/>
        <v>-0.04</v>
      </c>
      <c r="F9" s="125">
        <f t="shared" si="1"/>
        <v>0.25</v>
      </c>
      <c r="G9" s="125">
        <f t="shared" si="1"/>
        <v>0.5</v>
      </c>
      <c r="H9" s="126">
        <f>(G4-B4)/B4</f>
        <v>2.75</v>
      </c>
      <c r="I9" s="127">
        <f>(G4/B4)^(1/5)-1</f>
        <v>0.30258554234867607</v>
      </c>
      <c r="J9" s="112"/>
      <c r="K9" s="145">
        <v>688</v>
      </c>
      <c r="L9" s="145">
        <v>143</v>
      </c>
      <c r="M9" s="145">
        <v>367</v>
      </c>
    </row>
    <row r="10" spans="1:13" x14ac:dyDescent="0.25">
      <c r="A10" s="124" t="s">
        <v>42</v>
      </c>
      <c r="B10" s="112"/>
      <c r="C10" s="125">
        <f t="shared" si="1"/>
        <v>0.3</v>
      </c>
      <c r="D10" s="125">
        <f t="shared" si="1"/>
        <v>-7.6923076923076927E-2</v>
      </c>
      <c r="E10" s="125">
        <f t="shared" si="1"/>
        <v>0.83333333333333337</v>
      </c>
      <c r="F10" s="125">
        <f t="shared" si="1"/>
        <v>0.18181818181818182</v>
      </c>
      <c r="G10" s="125">
        <f t="shared" si="1"/>
        <v>0.34615384615384615</v>
      </c>
      <c r="H10" s="126">
        <f>(G5-B5)/B5</f>
        <v>2.5</v>
      </c>
      <c r="I10" s="127">
        <f>(G5/B5)^(1/5)-1</f>
        <v>0.28473515712343933</v>
      </c>
      <c r="J10" s="112"/>
      <c r="K10" s="145">
        <v>159</v>
      </c>
      <c r="L10" s="145">
        <v>869</v>
      </c>
      <c r="M10" s="145">
        <v>888</v>
      </c>
    </row>
    <row r="11" spans="1:13" x14ac:dyDescent="0.25">
      <c r="A11" s="124" t="s">
        <v>43</v>
      </c>
      <c r="B11" s="112"/>
      <c r="C11" s="125">
        <f>(C6-B6)/B6</f>
        <v>1.5</v>
      </c>
      <c r="D11" s="125">
        <f>(D6-C6)/C6</f>
        <v>1.6</v>
      </c>
      <c r="E11" s="125">
        <f>(E6-D6)/D6</f>
        <v>-0.84615384615384615</v>
      </c>
      <c r="F11" s="125">
        <f>(F6-E6)/E6</f>
        <v>1</v>
      </c>
      <c r="G11" s="125">
        <f>(G6-F6)/F6</f>
        <v>1.5</v>
      </c>
      <c r="H11" s="126">
        <f>(G6-B6)/B6</f>
        <v>4</v>
      </c>
      <c r="I11" s="127">
        <f>(G6/B6)^(1/5)-1</f>
        <v>0.3797296614612149</v>
      </c>
      <c r="J11" s="112"/>
      <c r="K11" s="145">
        <v>993</v>
      </c>
      <c r="L11" s="145">
        <v>795</v>
      </c>
      <c r="M11" s="145">
        <v>514</v>
      </c>
    </row>
    <row r="12" spans="1:13" x14ac:dyDescent="0.25">
      <c r="B12" s="112"/>
      <c r="C12" s="112"/>
      <c r="D12" s="112"/>
      <c r="E12" s="112"/>
      <c r="F12" s="112"/>
      <c r="G12" s="112"/>
      <c r="H12" s="112"/>
      <c r="I12" s="112"/>
      <c r="J12" s="112"/>
      <c r="K12" s="145">
        <v>149</v>
      </c>
      <c r="L12" s="145">
        <v>237</v>
      </c>
      <c r="M12" s="145">
        <v>438</v>
      </c>
    </row>
    <row r="13" spans="1:13" x14ac:dyDescent="0.25">
      <c r="A13" s="124" t="s">
        <v>44</v>
      </c>
      <c r="B13" s="128">
        <f t="shared" ref="B13:H13" si="2">B4/B5</f>
        <v>1.2</v>
      </c>
      <c r="C13" s="128">
        <f t="shared" si="2"/>
        <v>1.3846153846153846</v>
      </c>
      <c r="D13" s="128">
        <f t="shared" si="2"/>
        <v>2.0833333333333335</v>
      </c>
      <c r="E13" s="128">
        <f t="shared" si="2"/>
        <v>1.0909090909090908</v>
      </c>
      <c r="F13" s="128">
        <f t="shared" si="2"/>
        <v>1.1538461538461537</v>
      </c>
      <c r="G13" s="128">
        <f t="shared" si="2"/>
        <v>1.2857142857142858</v>
      </c>
      <c r="H13" s="128">
        <f t="shared" si="2"/>
        <v>1.3050847457627119</v>
      </c>
      <c r="I13" s="112"/>
      <c r="J13" s="112"/>
      <c r="K13" s="112"/>
      <c r="L13" s="112"/>
    </row>
    <row r="14" spans="1:13" x14ac:dyDescent="0.25">
      <c r="A14" s="124" t="s">
        <v>45</v>
      </c>
      <c r="B14" s="128">
        <f t="shared" ref="B14:H14" si="3">B4/B6</f>
        <v>6</v>
      </c>
      <c r="C14" s="128">
        <f t="shared" si="3"/>
        <v>3.6</v>
      </c>
      <c r="D14" s="128">
        <f t="shared" si="3"/>
        <v>1.9230769230769231</v>
      </c>
      <c r="E14" s="128">
        <f t="shared" si="3"/>
        <v>12</v>
      </c>
      <c r="F14" s="128">
        <f t="shared" si="3"/>
        <v>7.5</v>
      </c>
      <c r="G14" s="128">
        <f t="shared" si="3"/>
        <v>4.5</v>
      </c>
      <c r="H14" s="128">
        <f t="shared" si="3"/>
        <v>4.2777777777777777</v>
      </c>
      <c r="I14" s="112"/>
      <c r="J14" s="112"/>
      <c r="K14" s="112"/>
      <c r="L14" s="112"/>
    </row>
    <row r="15" spans="1:13" x14ac:dyDescent="0.25">
      <c r="A15" s="124" t="s">
        <v>46</v>
      </c>
      <c r="B15" s="128">
        <f t="shared" ref="B15:H15" si="4">B5/B6</f>
        <v>5</v>
      </c>
      <c r="C15" s="128">
        <f t="shared" si="4"/>
        <v>2.6</v>
      </c>
      <c r="D15" s="128">
        <f t="shared" si="4"/>
        <v>0.92307692307692313</v>
      </c>
      <c r="E15" s="128">
        <f t="shared" si="4"/>
        <v>11</v>
      </c>
      <c r="F15" s="128">
        <f t="shared" si="4"/>
        <v>6.5</v>
      </c>
      <c r="G15" s="128">
        <f t="shared" si="4"/>
        <v>3.5</v>
      </c>
      <c r="H15" s="128">
        <f t="shared" si="4"/>
        <v>3.2777777777777777</v>
      </c>
      <c r="I15" s="112"/>
      <c r="J15" s="112"/>
      <c r="K15" s="112"/>
      <c r="L15" s="112"/>
    </row>
  </sheetData>
  <customSheetViews>
    <customSheetView guid="{32E1B1E0-F29A-4FB3-9E7F-F78F245BC75E}" showRuler="0">
      <selection activeCell="B30" sqref="B30"/>
      <pageMargins left="0.75" right="0.75" top="1" bottom="1" header="0.5" footer="0.5"/>
      <printOptions gridLines="1"/>
      <pageSetup orientation="portrait" horizontalDpi="4294967292" verticalDpi="4294967292" r:id="rId1"/>
      <headerFooter alignWithMargins="0">
        <oddHeader>&amp;F</oddHeader>
        <oddFooter>Page &amp;P</oddFooter>
      </headerFooter>
    </customSheetView>
  </customSheetViews>
  <mergeCells count="2">
    <mergeCell ref="A2:I2"/>
    <mergeCell ref="A1:I1"/>
  </mergeCells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2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FontColors</vt:lpstr>
      <vt:lpstr>CustomFontColors</vt:lpstr>
      <vt:lpstr>Underlining</vt:lpstr>
      <vt:lpstr>BorderGridlines</vt:lpstr>
      <vt:lpstr>FillColor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P. Taylor</dc:creator>
  <cp:lastModifiedBy>Dennis Taylor</cp:lastModifiedBy>
  <cp:lastPrinted>2010-02-24T23:00:57Z</cp:lastPrinted>
  <dcterms:created xsi:type="dcterms:W3CDTF">1996-02-01T22:02:06Z</dcterms:created>
  <dcterms:modified xsi:type="dcterms:W3CDTF">2016-01-13T21:27:16Z</dcterms:modified>
</cp:coreProperties>
</file>